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9075" activeTab="0"/>
  </bookViews>
  <sheets>
    <sheet name="вода" sheetId="1" r:id="rId1"/>
  </sheets>
  <definedNames>
    <definedName name="_xlnm.Print_Area" localSheetId="0">'вода'!$A$1:$K$63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<sst xmlns="http://schemas.openxmlformats.org/spreadsheetml/2006/main" count="94" uniqueCount="94">
  <si>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</si>
  <si>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Наименование показателей</t>
  </si>
  <si>
    <t>Является ли организация плательщиком НДС</t>
  </si>
  <si>
    <t>Реагенты</t>
  </si>
  <si>
    <t>Электроэнергия</t>
  </si>
  <si>
    <t xml:space="preserve">   объем электроэнергии (тыс.кВт.ч)</t>
  </si>
  <si>
    <t xml:space="preserve">Расходы на оплату труда </t>
  </si>
  <si>
    <t>Прочие прямые расходы</t>
  </si>
  <si>
    <t>Общеэксплутационные расходы</t>
  </si>
  <si>
    <t>Прибыль на развитие производства</t>
  </si>
  <si>
    <t>Услуги сторонних организаций</t>
  </si>
  <si>
    <t>2.1.</t>
  </si>
  <si>
    <t>2.2.</t>
  </si>
  <si>
    <t>2.2.2.</t>
  </si>
  <si>
    <t>2.3.</t>
  </si>
  <si>
    <t>2.4.</t>
  </si>
  <si>
    <t>2.5.</t>
  </si>
  <si>
    <t>1.</t>
  </si>
  <si>
    <t>2.</t>
  </si>
  <si>
    <t>2.6.</t>
  </si>
  <si>
    <t>2.7.</t>
  </si>
  <si>
    <t>2.8.</t>
  </si>
  <si>
    <t>2.9.</t>
  </si>
  <si>
    <t>2.10.</t>
  </si>
  <si>
    <t>2.11.</t>
  </si>
  <si>
    <t>3.</t>
  </si>
  <si>
    <t>4.</t>
  </si>
  <si>
    <t>5.</t>
  </si>
  <si>
    <t>6.</t>
  </si>
  <si>
    <t>7.</t>
  </si>
  <si>
    <t>8.</t>
  </si>
  <si>
    <t>Себестоимость (тыс. руб.)</t>
  </si>
  <si>
    <t>Валовая прибыль (тыс. руб.)</t>
  </si>
  <si>
    <t>Выпадающие доходы (тыс. руб.)</t>
  </si>
  <si>
    <t>Избыток средств (тыс. руб.)</t>
  </si>
  <si>
    <t>Необходимая валовая выручка (тыс. руб.)</t>
  </si>
  <si>
    <t>2.3.1.</t>
  </si>
  <si>
    <t>2.3.2.</t>
  </si>
  <si>
    <r>
      <t>Объем реализованной воды (тыс.м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</si>
  <si>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Тариф (руб./м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</si>
  <si>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4.1.</t>
  </si>
  <si>
    <t>4.2.</t>
  </si>
  <si>
    <t xml:space="preserve">Себестоимость 1 куб. м </t>
  </si>
  <si>
    <t>населению</t>
  </si>
  <si>
    <t>бюджетным организациям</t>
  </si>
  <si>
    <t>ИНН организации/КПП</t>
  </si>
  <si>
    <t>1.1.</t>
  </si>
  <si>
    <t>1.2.</t>
  </si>
  <si>
    <t>1.3.</t>
  </si>
  <si>
    <t>1.4.</t>
  </si>
  <si>
    <t>на нужды предприятия</t>
  </si>
  <si>
    <t>Аренда основных средств</t>
  </si>
  <si>
    <t>Цеховые расходы</t>
  </si>
  <si>
    <t xml:space="preserve">   тариф на эл/энергию (руб/кВт.ч)</t>
  </si>
  <si>
    <t>2.2.3.</t>
  </si>
  <si>
    <t>4.3.</t>
  </si>
  <si>
    <t>2.12.</t>
  </si>
  <si>
    <t>факт 2009 г.</t>
  </si>
  <si>
    <t>Покупная вода</t>
  </si>
  <si>
    <t>Страховые взносы</t>
  </si>
  <si>
    <t>прочим потребителям</t>
  </si>
  <si>
    <t>Проведение АВР</t>
  </si>
  <si>
    <t>численность (чел.)</t>
  </si>
  <si>
    <t>Прибыль на прочие цели</t>
  </si>
  <si>
    <t>средняя з/плата (руб./мес.)</t>
  </si>
  <si>
    <t xml:space="preserve">Амортизация </t>
  </si>
  <si>
    <t>Ремонт и тех. обслуживание, в т.ч. кап. ремонт</t>
  </si>
  <si>
    <t>Налоги</t>
  </si>
  <si>
    <t>удельный расход электроэнергии на подачу воды в сеть (тыс. кВт.ч.)</t>
  </si>
  <si>
    <t xml:space="preserve">Предприятие арендует у МУП ЖКХ «Энергия»: </t>
  </si>
  <si>
    <t>Инвестиционная составляющая в тарифах отсутствует</t>
  </si>
  <si>
    <t xml:space="preserve"> Скважины оснащены группами учета расхода электроэнергии. </t>
  </si>
  <si>
    <t>План РЭК УР на 2012 г.</t>
  </si>
  <si>
    <t>тариф с 01.01.2012 по 30.06.2012</t>
  </si>
  <si>
    <t>тариф с 01.07.2012 по 31.08.2012</t>
  </si>
  <si>
    <t>тариф с 01.09.2012 по 31.12.2012</t>
  </si>
  <si>
    <t>факт 2010 г.</t>
  </si>
  <si>
    <t xml:space="preserve">факт 2011 г. </t>
  </si>
  <si>
    <t>Общество с ограниченной ответственностью «Феникс»</t>
  </si>
  <si>
    <t>427429, Удмуртская Республика,  Воткинский р., д. Гавриловка, ул. Дружбы, д. 11</t>
  </si>
  <si>
    <t>ИНН 1804009372, КПП 180401001, БИК 049401871</t>
  </si>
  <si>
    <t>р/с 40702810906000000782, АКБ "Ижкомбанк" (ОАО) г. Ижевск</t>
  </si>
  <si>
    <t>к/сч. 30101810900000000871</t>
  </si>
  <si>
    <t>тел., факс8 (34145) 6-68-03</t>
  </si>
  <si>
    <t>Генеральный директор - Варламов Андрей Генрихович</t>
  </si>
  <si>
    <t>Главный бухгалтер - Никитина Людмила Геннадьевна</t>
  </si>
  <si>
    <t xml:space="preserve">Предприятие осуществляет производственную деятельность с 1 января 2009 года и работает по упрощенной системе налогообложения. </t>
  </si>
  <si>
    <t>Анализ тарифа на холодную воду, отпускаемую ООО "Феникс" (Воткинский район) за 2009-2011годы, план на 2012 год</t>
  </si>
  <si>
    <t xml:space="preserve">по водоснабжению: 15 артезианских скважин, 8 водонапорных башен, 38,7 км водопроводных сетей на основании договора аренды.  Услуги по водоснабжению включают в себя подъем и транспортирование воды. </t>
  </si>
  <si>
    <r>
      <t>Предприятие производит добычу питьевой подземной воды для хозяйственно-питьевого водоснабжения в 7 населенных пунктах (д. Гавриловка, д. Беркуты, с. Камское, с. Степаново, с. Первомайский, д. Черепановка, г. Воткинск (п. Вогулка))</t>
    </r>
    <r>
      <rPr>
        <sz val="11"/>
        <color indexed="10"/>
        <rFont val="Times New Roman"/>
        <family val="1"/>
      </rPr>
      <t xml:space="preserve"> </t>
    </r>
  </si>
  <si>
    <t xml:space="preserve">Годовая потребность в воде  рассчитана по нормативам потребления, приборы учета воды отсутствуют. </t>
  </si>
  <si>
    <t xml:space="preserve">Калькуляция расходов, связанных с  подъемом и транспортировкой холодного водоснабжения, расчет тарифа по водоснабжению  ООО "Феникс" </t>
  </si>
  <si>
    <t>1804009372/180401001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</si>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</sst>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_-* #,##0.0_р_._-;\-* #,##0.0_р_._-;_-* &quot;-&quot;??_р_._-;_-@_-"/>
    <numFmt numFmtId="169" formatCode="_-* #,##0_р_._-;\-* #,##0_р_._-;_-* &quot;-&quot;??_р_._-;_-@_-"/>
    <numFmt numFmtId="170" formatCode="0.0000000"/>
    <numFmt numFmtId="171" formatCode="0.000000"/>
  </numFmts>
  <fonts count="1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18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18" applyFont="1" applyFill="1" applyBorder="1" applyAlignment="1" applyProtection="1">
      <alignment horizontal="center" vertical="center" wrapText="1"/>
      <protection/>
    </xf>
    <xf numFmtId="49" fontId="3" fillId="0" borderId="1" xfId="18" applyNumberFormat="1" applyFont="1" applyFill="1" applyBorder="1" applyAlignment="1" applyProtection="1">
      <alignment horizontal="center" vertical="center" wrapText="1"/>
      <protection/>
    </xf>
    <xf numFmtId="49" fontId="1" fillId="0" borderId="1" xfId="18" applyNumberFormat="1" applyFont="1" applyFill="1" applyBorder="1" applyAlignment="1" applyProtection="1">
      <alignment horizontal="center" vertical="center" wrapText="1"/>
      <protection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0" fontId="4" fillId="0" borderId="1" xfId="18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 applyProtection="1">
      <alignment vertical="center" wrapText="1"/>
      <protection/>
    </xf>
    <xf numFmtId="0" fontId="4" fillId="0" borderId="1" xfId="18" applyFont="1" applyFill="1" applyBorder="1" applyAlignment="1" applyProtection="1">
      <alignment horizontal="left" vertical="center" wrapText="1"/>
      <protection/>
    </xf>
    <xf numFmtId="0" fontId="4" fillId="0" borderId="1" xfId="18" applyFont="1" applyFill="1" applyBorder="1" applyAlignment="1" applyProtection="1">
      <alignment vertical="center" wrapText="1"/>
      <protection/>
    </xf>
    <xf numFmtId="0" fontId="6" fillId="0" borderId="1" xfId="18" applyFont="1" applyFill="1" applyBorder="1" applyAlignment="1" applyProtection="1">
      <alignment horizontal="left" vertical="center" wrapText="1"/>
      <protection/>
    </xf>
    <xf numFmtId="0" fontId="6" fillId="0" borderId="1" xfId="18" applyFont="1" applyFill="1" applyBorder="1" applyAlignment="1" applyProtection="1">
      <alignment vertical="center" wrapText="1"/>
      <protection/>
    </xf>
    <xf numFmtId="49" fontId="6" fillId="0" borderId="1" xfId="18" applyNumberFormat="1" applyFont="1" applyFill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vertical="center" wrapText="1"/>
      <protection/>
    </xf>
    <xf numFmtId="0" fontId="4" fillId="0" borderId="1" xfId="19" applyFont="1" applyFill="1" applyBorder="1" applyAlignment="1" applyProtection="1">
      <alignment horizontal="left" vertical="center" wrapText="1"/>
      <protection/>
    </xf>
    <xf numFmtId="0" fontId="10" fillId="0" borderId="1" xfId="18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/>
    </xf>
    <xf numFmtId="0" fontId="1" fillId="0" borderId="0" xfId="18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Border="1" applyAlignment="1" applyProtection="1">
      <alignment horizontal="center" vertical="center" wrapText="1"/>
      <protection/>
    </xf>
    <xf numFmtId="0" fontId="2" fillId="0" borderId="0" xfId="18" applyFont="1" applyFill="1" applyBorder="1" applyAlignment="1" applyProtection="1">
      <alignment horizontal="center" vertical="center" wrapText="1"/>
      <protection/>
    </xf>
    <xf numFmtId="0" fontId="3" fillId="0" borderId="1" xfId="18" applyFont="1" applyFill="1" applyBorder="1" applyAlignment="1" applyProtection="1">
      <alignment horizontal="left" vertical="center" wrapText="1"/>
      <protection/>
    </xf>
    <xf numFmtId="0" fontId="2" fillId="0" borderId="0" xfId="18" applyFont="1" applyFill="1" applyAlignment="1" applyProtection="1">
      <alignment horizontal="center" vertical="center" wrapText="1"/>
      <protection/>
    </xf>
    <xf numFmtId="0" fontId="3" fillId="0" borderId="0" xfId="18" applyFont="1" applyFill="1" applyBorder="1" applyAlignment="1" applyProtection="1">
      <alignment horizontal="center" vertical="center" wrapText="1"/>
      <protection/>
    </xf>
    <xf numFmtId="0" fontId="3" fillId="0" borderId="1" xfId="19" applyFont="1" applyFill="1" applyBorder="1" applyAlignment="1" applyProtection="1">
      <alignment horizontal="left" vertical="center" wrapText="1"/>
      <protection/>
    </xf>
    <xf numFmtId="2" fontId="3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6" fillId="0" borderId="1" xfId="18" applyFont="1" applyFill="1" applyBorder="1" applyAlignment="1" applyProtection="1">
      <alignment horizontal="center" vertical="center" wrapText="1"/>
      <protection/>
    </xf>
    <xf numFmtId="0" fontId="1" fillId="0" borderId="1" xfId="18" applyFont="1" applyFill="1" applyBorder="1" applyAlignment="1" applyProtection="1">
      <alignment vertical="center" wrapText="1"/>
      <protection/>
    </xf>
    <xf numFmtId="164" fontId="6" fillId="0" borderId="1" xfId="18" applyNumberFormat="1" applyFont="1" applyFill="1" applyBorder="1" applyAlignment="1" applyProtection="1">
      <alignment horizontal="center" vertical="center" wrapText="1"/>
      <protection/>
    </xf>
    <xf numFmtId="2" fontId="10" fillId="0" borderId="1" xfId="18" applyNumberFormat="1" applyFont="1" applyFill="1" applyBorder="1" applyAlignment="1" applyProtection="1">
      <alignment horizontal="center" vertical="center" wrapText="1"/>
      <protection/>
    </xf>
    <xf numFmtId="2" fontId="3" fillId="0" borderId="1" xfId="18" applyNumberFormat="1" applyFont="1" applyFill="1" applyBorder="1" applyAlignment="1" applyProtection="1">
      <alignment horizontal="center" vertical="center" wrapText="1"/>
      <protection/>
    </xf>
    <xf numFmtId="2" fontId="1" fillId="2" borderId="0" xfId="0" applyNumberFormat="1" applyFont="1" applyFill="1" applyAlignment="1">
      <alignment horizontal="center" wrapText="1"/>
    </xf>
    <xf numFmtId="2" fontId="16" fillId="0" borderId="1" xfId="18" applyNumberFormat="1" applyFont="1" applyFill="1" applyBorder="1" applyAlignment="1" applyProtection="1">
      <alignment horizontal="center" vertical="center" wrapText="1"/>
      <protection/>
    </xf>
    <xf numFmtId="2" fontId="16" fillId="2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2" fontId="3" fillId="2" borderId="1" xfId="18" applyNumberFormat="1" applyFont="1" applyFill="1" applyBorder="1" applyAlignment="1" applyProtection="1">
      <alignment horizontal="center" vertical="center" wrapText="1"/>
      <protection/>
    </xf>
    <xf numFmtId="2" fontId="1" fillId="0" borderId="1" xfId="18" applyNumberFormat="1" applyFont="1" applyFill="1" applyBorder="1" applyAlignment="1" applyProtection="1">
      <alignment horizontal="center" vertical="center" wrapText="1"/>
      <protection/>
    </xf>
    <xf numFmtId="2" fontId="1" fillId="2" borderId="1" xfId="18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7" fillId="0" borderId="1" xfId="18" applyNumberFormat="1" applyFont="1" applyFill="1" applyBorder="1" applyAlignment="1" applyProtection="1">
      <alignment horizontal="center" vertical="center" wrapText="1"/>
      <protection/>
    </xf>
    <xf numFmtId="2" fontId="17" fillId="0" borderId="1" xfId="0" applyNumberFormat="1" applyFont="1" applyBorder="1" applyAlignment="1">
      <alignment horizontal="center" vertical="center" wrapText="1"/>
    </xf>
    <xf numFmtId="2" fontId="17" fillId="2" borderId="1" xfId="18" applyNumberFormat="1" applyFont="1" applyFill="1" applyBorder="1" applyAlignment="1" applyProtection="1">
      <alignment horizontal="center" vertical="center" wrapText="1"/>
      <protection/>
    </xf>
    <xf numFmtId="1" fontId="17" fillId="0" borderId="1" xfId="18" applyNumberFormat="1" applyFont="1" applyFill="1" applyBorder="1" applyAlignment="1" applyProtection="1">
      <alignment horizontal="center" vertical="center" wrapText="1"/>
      <protection/>
    </xf>
    <xf numFmtId="1" fontId="17" fillId="2" borderId="1" xfId="18" applyNumberFormat="1" applyFont="1" applyFill="1" applyBorder="1" applyAlignment="1" applyProtection="1">
      <alignment horizontal="center" vertical="center" wrapText="1"/>
      <protection/>
    </xf>
    <xf numFmtId="2" fontId="3" fillId="0" borderId="1" xfId="19" applyNumberFormat="1" applyFont="1" applyFill="1" applyBorder="1" applyAlignment="1" applyProtection="1">
      <alignment horizontal="center" vertical="center" wrapText="1"/>
      <protection/>
    </xf>
    <xf numFmtId="2" fontId="3" fillId="2" borderId="1" xfId="19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19" applyNumberFormat="1" applyFont="1" applyFill="1" applyBorder="1" applyAlignment="1" applyProtection="1">
      <alignment horizontal="center" vertical="center" wrapText="1"/>
      <protection/>
    </xf>
    <xf numFmtId="2" fontId="1" fillId="2" borderId="1" xfId="19" applyNumberFormat="1" applyFont="1" applyFill="1" applyBorder="1" applyAlignment="1" applyProtection="1">
      <alignment horizontal="center" vertical="center" wrapText="1"/>
      <protection/>
    </xf>
    <xf numFmtId="4" fontId="1" fillId="0" borderId="1" xfId="18" applyNumberFormat="1" applyFont="1" applyFill="1" applyBorder="1" applyAlignment="1" applyProtection="1">
      <alignment horizontal="center"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18" applyFont="1" applyFill="1" applyAlignment="1" applyProtection="1">
      <alignment horizontal="center" vertical="center" wrapText="1"/>
      <protection/>
    </xf>
    <xf numFmtId="0" fontId="13" fillId="2" borderId="2" xfId="0" applyFont="1" applyFill="1" applyBorder="1" applyAlignment="1">
      <alignment horizontal="center" vertical="center" wrapText="1"/>
    </xf>
    <xf numFmtId="0" fontId="3" fillId="0" borderId="1" xfId="18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Вода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L63"/>
  <sheetViews>
    <sheetView tabSelected="1" view="pageBreakPreview" zoomScaleNormal="110" zoomScaleSheetLayoutView="100" workbookViewId="0" topLeftCell="F32">
      <selection activeCell="G60" sqref="G60:G62"/>
    </sheetView>
  </sheetViews>
  <sheetFormatPr defaultColWidth="9.00390625" defaultRowHeight="12.75"/>
  <cols>
    <col min="1" max="5" width="9.125" style="2" hidden="1" customWidth="1"/>
    <col min="6" max="6" width="5.00390625" style="1" customWidth="1"/>
    <col min="7" max="7" width="58.625" style="9" customWidth="1"/>
    <col min="8" max="8" width="10.625" style="1" customWidth="1"/>
    <col min="9" max="9" width="10.375" style="1" customWidth="1"/>
    <col min="10" max="10" width="9.75390625" style="33" customWidth="1"/>
    <col min="11" max="11" width="12.75390625" style="2" customWidth="1"/>
    <col min="12" max="16384" width="9.125" style="2" customWidth="1"/>
  </cols>
  <sheetData>
    <row r="1" ht="15" hidden="1"/>
    <row r="2" ht="15" hidden="1"/>
    <row r="3" ht="15" hidden="1"/>
    <row r="4" ht="12.75" customHeight="1" hidden="1"/>
    <row r="5" ht="12.75" customHeight="1" hidden="1"/>
    <row r="6" spans="7:9" ht="16.5" customHeight="1" hidden="1">
      <c r="G6" s="61"/>
      <c r="H6" s="61"/>
      <c r="I6" s="23"/>
    </row>
    <row r="7" spans="6:10" ht="16.5" customHeight="1">
      <c r="F7" s="19"/>
      <c r="G7" s="20"/>
      <c r="H7" s="21"/>
      <c r="I7" s="21"/>
      <c r="J7" s="27"/>
    </row>
    <row r="8" spans="6:11" ht="33" customHeight="1">
      <c r="F8" s="64" t="s">
        <v>87</v>
      </c>
      <c r="G8" s="64"/>
      <c r="H8" s="64"/>
      <c r="I8" s="64"/>
      <c r="J8" s="64"/>
      <c r="K8" s="64"/>
    </row>
    <row r="9" spans="6:11" ht="16.5" customHeight="1">
      <c r="F9" s="60" t="s">
        <v>78</v>
      </c>
      <c r="G9" s="60"/>
      <c r="H9" s="60"/>
      <c r="I9" s="60"/>
      <c r="J9" s="60"/>
      <c r="K9" s="59"/>
    </row>
    <row r="10" spans="6:11" ht="16.5" customHeight="1">
      <c r="F10" s="60" t="s">
        <v>79</v>
      </c>
      <c r="G10" s="60"/>
      <c r="H10" s="60"/>
      <c r="I10" s="60"/>
      <c r="J10" s="60"/>
      <c r="K10" s="59"/>
    </row>
    <row r="11" spans="6:11" ht="16.5" customHeight="1">
      <c r="F11" s="60" t="s">
        <v>80</v>
      </c>
      <c r="G11" s="60"/>
      <c r="H11" s="60"/>
      <c r="I11" s="60"/>
      <c r="J11" s="60"/>
      <c r="K11" s="59"/>
    </row>
    <row r="12" spans="6:11" ht="16.5" customHeight="1">
      <c r="F12" s="60" t="s">
        <v>81</v>
      </c>
      <c r="G12" s="60"/>
      <c r="H12" s="60"/>
      <c r="I12" s="60"/>
      <c r="J12" s="60"/>
      <c r="K12" s="59"/>
    </row>
    <row r="13" spans="6:11" ht="16.5" customHeight="1">
      <c r="F13" s="60" t="s">
        <v>82</v>
      </c>
      <c r="G13" s="60"/>
      <c r="H13" s="60"/>
      <c r="I13" s="60"/>
      <c r="J13" s="60"/>
      <c r="K13" s="59"/>
    </row>
    <row r="14" spans="6:11" ht="16.5" customHeight="1">
      <c r="F14" s="60" t="s">
        <v>83</v>
      </c>
      <c r="G14" s="60"/>
      <c r="H14" s="60"/>
      <c r="I14" s="60"/>
      <c r="J14" s="60"/>
      <c r="K14" s="59"/>
    </row>
    <row r="15" spans="6:11" ht="16.5" customHeight="1">
      <c r="F15" s="60" t="s">
        <v>84</v>
      </c>
      <c r="G15" s="60"/>
      <c r="H15" s="60"/>
      <c r="I15" s="60"/>
      <c r="J15" s="60"/>
      <c r="K15" s="59"/>
    </row>
    <row r="16" spans="6:11" ht="16.5" customHeight="1">
      <c r="F16" s="60" t="s">
        <v>85</v>
      </c>
      <c r="G16" s="60"/>
      <c r="H16" s="60"/>
      <c r="I16" s="60"/>
      <c r="J16" s="60"/>
      <c r="K16" s="59"/>
    </row>
    <row r="17" spans="6:11" ht="28.5" customHeight="1">
      <c r="F17" s="57" t="s">
        <v>86</v>
      </c>
      <c r="G17" s="57"/>
      <c r="H17" s="57"/>
      <c r="I17" s="57"/>
      <c r="J17" s="57"/>
      <c r="K17" s="58"/>
    </row>
    <row r="18" spans="6:11" ht="16.5" customHeight="1">
      <c r="F18" s="57" t="s">
        <v>69</v>
      </c>
      <c r="G18" s="57"/>
      <c r="H18" s="57"/>
      <c r="I18" s="57"/>
      <c r="J18" s="57"/>
      <c r="K18" s="58"/>
    </row>
    <row r="19" spans="6:11" ht="36.75" customHeight="1">
      <c r="F19" s="65" t="s">
        <v>88</v>
      </c>
      <c r="G19" s="65"/>
      <c r="H19" s="65"/>
      <c r="I19" s="65"/>
      <c r="J19" s="65"/>
      <c r="K19" s="65"/>
    </row>
    <row r="20" spans="6:11" ht="47.25" customHeight="1">
      <c r="F20" s="65" t="s">
        <v>89</v>
      </c>
      <c r="G20" s="65"/>
      <c r="H20" s="65"/>
      <c r="I20" s="65"/>
      <c r="J20" s="65"/>
      <c r="K20" s="65"/>
    </row>
    <row r="21" spans="6:11" ht="20.25" customHeight="1">
      <c r="F21" s="65" t="s">
        <v>90</v>
      </c>
      <c r="G21" s="65"/>
      <c r="H21" s="65"/>
      <c r="I21" s="65"/>
      <c r="J21" s="65"/>
      <c r="K21" s="65"/>
    </row>
    <row r="22" spans="6:11" ht="16.5" customHeight="1">
      <c r="F22" s="57" t="s">
        <v>71</v>
      </c>
      <c r="G22" s="57"/>
      <c r="H22" s="57"/>
      <c r="I22" s="57"/>
      <c r="J22" s="57"/>
      <c r="K22" s="58"/>
    </row>
    <row r="23" spans="6:11" ht="16.5" customHeight="1">
      <c r="F23" s="57" t="s">
        <v>70</v>
      </c>
      <c r="G23" s="58"/>
      <c r="H23" s="58"/>
      <c r="I23" s="58"/>
      <c r="J23" s="58"/>
      <c r="K23" s="58"/>
    </row>
    <row r="24" spans="6:10" ht="33" customHeight="1">
      <c r="F24" s="62" t="s">
        <v>91</v>
      </c>
      <c r="G24" s="62"/>
      <c r="H24" s="62"/>
      <c r="I24" s="62"/>
      <c r="J24" s="62"/>
    </row>
    <row r="25" spans="6:12" s="3" customFormat="1" ht="59.25" customHeight="1">
      <c r="F25" s="4" t="s">
        <v>0</v>
      </c>
      <c r="G25" s="8" t="s">
        <v>1</v>
      </c>
      <c r="H25" s="28" t="s">
        <v>57</v>
      </c>
      <c r="I25" s="28" t="s">
        <v>76</v>
      </c>
      <c r="J25" s="28" t="s">
        <v>77</v>
      </c>
      <c r="K25" s="56" t="s">
        <v>72</v>
      </c>
      <c r="L25" s="24"/>
    </row>
    <row r="26" spans="6:11" s="3" customFormat="1" ht="12.75" customHeight="1">
      <c r="F26" s="4"/>
      <c r="G26" s="10" t="s">
        <v>45</v>
      </c>
      <c r="H26" s="63" t="s">
        <v>92</v>
      </c>
      <c r="I26" s="63"/>
      <c r="J26" s="63"/>
      <c r="K26" s="63"/>
    </row>
    <row r="27" spans="6:11" s="3" customFormat="1" ht="12.75" customHeight="1">
      <c r="F27" s="4"/>
      <c r="G27" s="22" t="s">
        <v>2</v>
      </c>
      <c r="H27" s="63" t="s">
        <v>93</v>
      </c>
      <c r="I27" s="63"/>
      <c r="J27" s="63"/>
      <c r="K27" s="63"/>
    </row>
    <row r="28" spans="6:11" s="3" customFormat="1" ht="18" customHeight="1">
      <c r="F28" s="5" t="s">
        <v>17</v>
      </c>
      <c r="G28" s="11" t="s">
        <v>38</v>
      </c>
      <c r="H28" s="34">
        <f>H29+H30+H31+H32</f>
        <v>224.39999999999998</v>
      </c>
      <c r="I28" s="34">
        <f>I29+I30+I31+I32</f>
        <v>221.79999999999998</v>
      </c>
      <c r="J28" s="35">
        <f>J29+J30+J31+J32</f>
        <v>232.60000000000002</v>
      </c>
      <c r="K28" s="35">
        <f>K29+K30+K31+K32</f>
        <v>217.9</v>
      </c>
    </row>
    <row r="29" spans="6:11" s="3" customFormat="1" ht="12.75" customHeight="1">
      <c r="F29" s="6" t="s">
        <v>46</v>
      </c>
      <c r="G29" s="18" t="s">
        <v>43</v>
      </c>
      <c r="H29" s="37">
        <v>127.2</v>
      </c>
      <c r="I29" s="37">
        <v>129.7</v>
      </c>
      <c r="J29" s="38">
        <v>126.4</v>
      </c>
      <c r="K29" s="36">
        <v>135.3</v>
      </c>
    </row>
    <row r="30" spans="6:11" s="3" customFormat="1" ht="12.75" customHeight="1">
      <c r="F30" s="6" t="s">
        <v>47</v>
      </c>
      <c r="G30" s="18" t="s">
        <v>44</v>
      </c>
      <c r="H30" s="37">
        <v>16.9</v>
      </c>
      <c r="I30" s="37">
        <v>17</v>
      </c>
      <c r="J30" s="38">
        <v>15.8</v>
      </c>
      <c r="K30" s="36">
        <v>15.9</v>
      </c>
    </row>
    <row r="31" spans="6:11" s="3" customFormat="1" ht="12.75" customHeight="1">
      <c r="F31" s="6" t="s">
        <v>48</v>
      </c>
      <c r="G31" s="18" t="s">
        <v>60</v>
      </c>
      <c r="H31" s="37">
        <v>71.6</v>
      </c>
      <c r="I31" s="37">
        <v>68.6</v>
      </c>
      <c r="J31" s="38">
        <v>84</v>
      </c>
      <c r="K31" s="36">
        <v>60.3</v>
      </c>
    </row>
    <row r="32" spans="6:11" s="3" customFormat="1" ht="12.75" customHeight="1">
      <c r="F32" s="6" t="s">
        <v>49</v>
      </c>
      <c r="G32" s="18" t="s">
        <v>50</v>
      </c>
      <c r="H32" s="37">
        <v>8.7</v>
      </c>
      <c r="I32" s="37">
        <v>6.5</v>
      </c>
      <c r="J32" s="38">
        <v>6.4</v>
      </c>
      <c r="K32" s="36">
        <v>6.4</v>
      </c>
    </row>
    <row r="33" spans="6:12" s="3" customFormat="1" ht="12.75" customHeight="1">
      <c r="F33" s="5" t="s">
        <v>18</v>
      </c>
      <c r="G33" s="10" t="s">
        <v>31</v>
      </c>
      <c r="H33" s="32">
        <f>H36+H39+H42+H43+H44+H45+H46+H47+H48+H49+H50+H35</f>
        <v>2652</v>
      </c>
      <c r="I33" s="32">
        <f>I36+I39+I42+I43+I44+I45+I46+I47+I48+I49+I50+I35</f>
        <v>3142.47</v>
      </c>
      <c r="J33" s="32">
        <f>J36+J39+J42+J43+J44+J45+J46+J47+J48+J49+J50+J35</f>
        <v>3225.79</v>
      </c>
      <c r="K33" s="32">
        <f>K36+K39+K42+K43+K44+K45+K46+K47+K48+K49+K50+K35</f>
        <v>3443.5299999999997</v>
      </c>
      <c r="L33" s="39"/>
    </row>
    <row r="34" spans="6:11" s="3" customFormat="1" ht="12.75" customHeight="1">
      <c r="F34" s="5"/>
      <c r="G34" s="10" t="s">
        <v>42</v>
      </c>
      <c r="H34" s="32">
        <f>H33/H28</f>
        <v>11.81818181818182</v>
      </c>
      <c r="I34" s="32">
        <f>I33/I28</f>
        <v>14.168034265103698</v>
      </c>
      <c r="J34" s="40">
        <f>J33/J28</f>
        <v>13.86840068787618</v>
      </c>
      <c r="K34" s="40">
        <f>K33/K28</f>
        <v>15.803258375401558</v>
      </c>
    </row>
    <row r="35" spans="6:11" s="3" customFormat="1" ht="12.75" customHeight="1">
      <c r="F35" s="6" t="s">
        <v>11</v>
      </c>
      <c r="G35" s="12" t="s">
        <v>3</v>
      </c>
      <c r="H35" s="41">
        <v>123</v>
      </c>
      <c r="I35" s="41"/>
      <c r="J35" s="42"/>
      <c r="K35" s="36"/>
    </row>
    <row r="36" spans="6:11" s="3" customFormat="1" ht="12.75" customHeight="1">
      <c r="F36" s="6" t="s">
        <v>12</v>
      </c>
      <c r="G36" s="13" t="s">
        <v>4</v>
      </c>
      <c r="H36" s="43">
        <v>765</v>
      </c>
      <c r="I36" s="41">
        <v>1016.68</v>
      </c>
      <c r="J36" s="44">
        <v>1278.74</v>
      </c>
      <c r="K36" s="36">
        <v>1229.82</v>
      </c>
    </row>
    <row r="37" spans="6:11" s="3" customFormat="1" ht="12.75" customHeight="1">
      <c r="F37" s="6" t="s">
        <v>13</v>
      </c>
      <c r="G37" s="17" t="s">
        <v>53</v>
      </c>
      <c r="H37" s="31">
        <f>H36/H38</f>
        <v>2.6288659793814433</v>
      </c>
      <c r="I37" s="31">
        <f>I36/I38</f>
        <v>3.285972850678733</v>
      </c>
      <c r="J37" s="31">
        <f>J36/J38</f>
        <v>3.480701181338124</v>
      </c>
      <c r="K37" s="31">
        <f>K36/K38</f>
        <v>3.98</v>
      </c>
    </row>
    <row r="38" spans="6:11" s="3" customFormat="1" ht="12.75" customHeight="1">
      <c r="F38" s="6" t="s">
        <v>54</v>
      </c>
      <c r="G38" s="17" t="s">
        <v>5</v>
      </c>
      <c r="H38" s="46">
        <v>291</v>
      </c>
      <c r="I38" s="45">
        <v>309.4</v>
      </c>
      <c r="J38" s="47">
        <v>367.38</v>
      </c>
      <c r="K38" s="36">
        <v>309</v>
      </c>
    </row>
    <row r="39" spans="6:11" s="3" customFormat="1" ht="12.75" customHeight="1">
      <c r="F39" s="6" t="s">
        <v>14</v>
      </c>
      <c r="G39" s="13" t="s">
        <v>6</v>
      </c>
      <c r="H39" s="43">
        <v>353</v>
      </c>
      <c r="I39" s="41">
        <v>328.68</v>
      </c>
      <c r="J39" s="42">
        <v>393.05</v>
      </c>
      <c r="K39" s="36">
        <v>400.68</v>
      </c>
    </row>
    <row r="40" spans="6:11" s="3" customFormat="1" ht="12.75" customHeight="1">
      <c r="F40" s="6" t="s">
        <v>36</v>
      </c>
      <c r="G40" s="17" t="s">
        <v>62</v>
      </c>
      <c r="H40" s="45">
        <v>5</v>
      </c>
      <c r="I40" s="45">
        <v>5</v>
      </c>
      <c r="J40" s="47">
        <v>5</v>
      </c>
      <c r="K40" s="36">
        <v>5</v>
      </c>
    </row>
    <row r="41" spans="6:11" s="3" customFormat="1" ht="12.75" customHeight="1">
      <c r="F41" s="6" t="s">
        <v>37</v>
      </c>
      <c r="G41" s="17" t="s">
        <v>64</v>
      </c>
      <c r="H41" s="48">
        <f>H39/H40/12*1000</f>
        <v>5883.333333333333</v>
      </c>
      <c r="I41" s="48">
        <f>I39/I40/12*1000</f>
        <v>5478.000000000001</v>
      </c>
      <c r="J41" s="49">
        <f>J39/J40/12*1000</f>
        <v>6550.833333333333</v>
      </c>
      <c r="K41" s="36">
        <f>K39/K40/12*1000</f>
        <v>6678</v>
      </c>
    </row>
    <row r="42" spans="6:11" s="3" customFormat="1" ht="12.75" customHeight="1">
      <c r="F42" s="6" t="s">
        <v>15</v>
      </c>
      <c r="G42" s="13" t="s">
        <v>59</v>
      </c>
      <c r="H42" s="43">
        <v>49</v>
      </c>
      <c r="I42" s="41">
        <v>20</v>
      </c>
      <c r="J42" s="42">
        <v>133</v>
      </c>
      <c r="K42" s="36">
        <v>137.03</v>
      </c>
    </row>
    <row r="43" spans="6:11" s="3" customFormat="1" ht="12.75" customHeight="1">
      <c r="F43" s="6" t="s">
        <v>16</v>
      </c>
      <c r="G43" s="13" t="s">
        <v>51</v>
      </c>
      <c r="H43" s="43">
        <v>462</v>
      </c>
      <c r="I43" s="43">
        <v>375</v>
      </c>
      <c r="J43" s="44">
        <v>346</v>
      </c>
      <c r="K43" s="36">
        <v>346</v>
      </c>
    </row>
    <row r="44" spans="6:11" s="3" customFormat="1" ht="12.75" customHeight="1">
      <c r="F44" s="6" t="s">
        <v>19</v>
      </c>
      <c r="G44" s="13" t="s">
        <v>65</v>
      </c>
      <c r="H44" s="43">
        <v>0</v>
      </c>
      <c r="I44" s="43">
        <v>0</v>
      </c>
      <c r="J44" s="44">
        <v>0</v>
      </c>
      <c r="K44" s="36">
        <v>0</v>
      </c>
    </row>
    <row r="45" spans="6:11" s="3" customFormat="1" ht="12.75" customHeight="1">
      <c r="F45" s="6" t="s">
        <v>20</v>
      </c>
      <c r="G45" s="13" t="s">
        <v>66</v>
      </c>
      <c r="H45" s="43">
        <v>0</v>
      </c>
      <c r="I45" s="41">
        <v>0</v>
      </c>
      <c r="J45" s="44">
        <v>157</v>
      </c>
      <c r="K45" s="36">
        <v>10</v>
      </c>
    </row>
    <row r="46" spans="6:11" s="3" customFormat="1" ht="12.75" customHeight="1">
      <c r="F46" s="6" t="s">
        <v>21</v>
      </c>
      <c r="G46" s="13" t="s">
        <v>61</v>
      </c>
      <c r="H46" s="43"/>
      <c r="I46" s="43"/>
      <c r="J46" s="44"/>
      <c r="K46" s="36"/>
    </row>
    <row r="47" spans="6:11" s="3" customFormat="1" ht="12.75" customHeight="1">
      <c r="F47" s="6" t="s">
        <v>22</v>
      </c>
      <c r="G47" s="13" t="s">
        <v>10</v>
      </c>
      <c r="H47" s="43">
        <v>75</v>
      </c>
      <c r="I47" s="41">
        <v>247</v>
      </c>
      <c r="J47" s="44">
        <v>22</v>
      </c>
      <c r="K47" s="36">
        <v>368</v>
      </c>
    </row>
    <row r="48" spans="6:11" s="3" customFormat="1" ht="12.75" customHeight="1">
      <c r="F48" s="6" t="s">
        <v>23</v>
      </c>
      <c r="G48" s="13" t="s">
        <v>7</v>
      </c>
      <c r="H48" s="43">
        <v>70</v>
      </c>
      <c r="I48" s="43">
        <v>254.11</v>
      </c>
      <c r="J48" s="44">
        <v>108</v>
      </c>
      <c r="K48" s="36"/>
    </row>
    <row r="49" spans="6:11" s="3" customFormat="1" ht="12.75" customHeight="1">
      <c r="F49" s="6" t="s">
        <v>24</v>
      </c>
      <c r="G49" s="13" t="s">
        <v>52</v>
      </c>
      <c r="H49" s="43">
        <v>514</v>
      </c>
      <c r="I49" s="41">
        <v>646</v>
      </c>
      <c r="J49" s="44">
        <v>534</v>
      </c>
      <c r="K49" s="36">
        <v>671</v>
      </c>
    </row>
    <row r="50" spans="6:11" s="3" customFormat="1" ht="12.75" customHeight="1">
      <c r="F50" s="6" t="s">
        <v>56</v>
      </c>
      <c r="G50" s="14" t="s">
        <v>8</v>
      </c>
      <c r="H50" s="43">
        <v>241</v>
      </c>
      <c r="I50" s="41">
        <v>255</v>
      </c>
      <c r="J50" s="42">
        <v>254</v>
      </c>
      <c r="K50" s="36">
        <v>281</v>
      </c>
    </row>
    <row r="51" spans="6:11" s="3" customFormat="1" ht="12.75" customHeight="1">
      <c r="F51" s="5" t="s">
        <v>25</v>
      </c>
      <c r="G51" s="11" t="s">
        <v>58</v>
      </c>
      <c r="H51" s="50"/>
      <c r="I51" s="50"/>
      <c r="J51" s="51"/>
      <c r="K51" s="36"/>
    </row>
    <row r="52" spans="6:11" s="3" customFormat="1" ht="12.75" customHeight="1">
      <c r="F52" s="5" t="s">
        <v>26</v>
      </c>
      <c r="G52" s="22" t="s">
        <v>32</v>
      </c>
      <c r="H52" s="52">
        <f>H58-H33</f>
        <v>193.39199999999983</v>
      </c>
      <c r="I52" s="52">
        <f>I58-I33</f>
        <v>-68.32200000000012</v>
      </c>
      <c r="J52" s="52">
        <f>J58-J33</f>
        <v>316.70800000000054</v>
      </c>
      <c r="K52" s="52">
        <f>K58-K33</f>
        <v>34.15400000000045</v>
      </c>
    </row>
    <row r="53" spans="6:11" s="3" customFormat="1" ht="12.75" customHeight="1">
      <c r="F53" s="6" t="s">
        <v>40</v>
      </c>
      <c r="G53" s="15" t="s">
        <v>9</v>
      </c>
      <c r="H53" s="43">
        <v>166.87</v>
      </c>
      <c r="I53" s="41"/>
      <c r="J53" s="44">
        <v>284.46</v>
      </c>
      <c r="K53" s="36"/>
    </row>
    <row r="54" spans="6:11" s="3" customFormat="1" ht="12.75" customHeight="1">
      <c r="F54" s="6" t="s">
        <v>41</v>
      </c>
      <c r="G54" s="13" t="s">
        <v>63</v>
      </c>
      <c r="H54" s="43"/>
      <c r="I54" s="41"/>
      <c r="J54" s="44"/>
      <c r="K54" s="36"/>
    </row>
    <row r="55" spans="6:11" s="3" customFormat="1" ht="12.75" customHeight="1">
      <c r="F55" s="6" t="s">
        <v>55</v>
      </c>
      <c r="G55" s="13" t="s">
        <v>67</v>
      </c>
      <c r="H55" s="43">
        <v>26.52</v>
      </c>
      <c r="I55" s="43">
        <v>31.42</v>
      </c>
      <c r="J55" s="44">
        <v>32.25</v>
      </c>
      <c r="K55" s="36">
        <v>34.15</v>
      </c>
    </row>
    <row r="56" spans="6:11" s="3" customFormat="1" ht="12.75" customHeight="1">
      <c r="F56" s="5" t="s">
        <v>27</v>
      </c>
      <c r="G56" s="16" t="s">
        <v>33</v>
      </c>
      <c r="H56" s="53"/>
      <c r="I56" s="53">
        <v>-99.74</v>
      </c>
      <c r="J56" s="54">
        <v>0</v>
      </c>
      <c r="K56" s="36">
        <v>0</v>
      </c>
    </row>
    <row r="57" spans="6:11" s="3" customFormat="1" ht="12.75" customHeight="1">
      <c r="F57" s="5" t="s">
        <v>28</v>
      </c>
      <c r="G57" s="25" t="s">
        <v>34</v>
      </c>
      <c r="H57" s="43"/>
      <c r="I57" s="55"/>
      <c r="J57" s="44"/>
      <c r="K57" s="36"/>
    </row>
    <row r="58" spans="6:11" s="3" customFormat="1" ht="12.75" customHeight="1">
      <c r="F58" s="7" t="s">
        <v>29</v>
      </c>
      <c r="G58" s="11" t="s">
        <v>35</v>
      </c>
      <c r="H58" s="32">
        <f>H59*H28</f>
        <v>2845.392</v>
      </c>
      <c r="I58" s="32">
        <f>I59*I28</f>
        <v>3074.1479999999997</v>
      </c>
      <c r="J58" s="32">
        <f>J59*J28</f>
        <v>3542.4980000000005</v>
      </c>
      <c r="K58" s="32">
        <f>K59*K28</f>
        <v>3477.684</v>
      </c>
    </row>
    <row r="59" spans="6:11" s="3" customFormat="1" ht="19.5" customHeight="1">
      <c r="F59" s="5" t="s">
        <v>30</v>
      </c>
      <c r="G59" s="10" t="s">
        <v>39</v>
      </c>
      <c r="H59" s="52">
        <v>12.68</v>
      </c>
      <c r="I59" s="52">
        <v>13.86</v>
      </c>
      <c r="J59" s="26">
        <v>15.23</v>
      </c>
      <c r="K59" s="26">
        <v>15.96</v>
      </c>
    </row>
    <row r="60" spans="6:11" s="3" customFormat="1" ht="19.5" customHeight="1">
      <c r="F60" s="5"/>
      <c r="G60" s="29" t="s">
        <v>73</v>
      </c>
      <c r="H60" s="52"/>
      <c r="I60" s="52"/>
      <c r="J60" s="26"/>
      <c r="K60" s="26">
        <v>15.23</v>
      </c>
    </row>
    <row r="61" spans="6:11" s="3" customFormat="1" ht="19.5" customHeight="1">
      <c r="F61" s="5"/>
      <c r="G61" s="29" t="s">
        <v>74</v>
      </c>
      <c r="H61" s="52"/>
      <c r="I61" s="52"/>
      <c r="J61" s="26"/>
      <c r="K61" s="26">
        <v>16.14</v>
      </c>
    </row>
    <row r="62" spans="6:11" s="3" customFormat="1" ht="19.5" customHeight="1">
      <c r="F62" s="5"/>
      <c r="G62" s="29" t="s">
        <v>75</v>
      </c>
      <c r="H62" s="52"/>
      <c r="I62" s="52"/>
      <c r="J62" s="26"/>
      <c r="K62" s="26">
        <v>16.97</v>
      </c>
    </row>
    <row r="63" spans="6:11" ht="17.25" customHeight="1">
      <c r="F63" s="4">
        <v>9</v>
      </c>
      <c r="G63" s="29" t="s">
        <v>68</v>
      </c>
      <c r="H63" s="30">
        <f>H38/H28</f>
        <v>1.2967914438502675</v>
      </c>
      <c r="I63" s="30">
        <f>I38/I28</f>
        <v>1.3949504057709647</v>
      </c>
      <c r="J63" s="30">
        <f>J38/J28</f>
        <v>1.57944969905417</v>
      </c>
      <c r="K63" s="30">
        <f>K38/K28</f>
        <v>1.4180816888480954</v>
      </c>
    </row>
  </sheetData>
  <mergeCells count="20">
    <mergeCell ref="H27:K27"/>
    <mergeCell ref="F8:K8"/>
    <mergeCell ref="F19:K19"/>
    <mergeCell ref="F20:K20"/>
    <mergeCell ref="F21:K21"/>
    <mergeCell ref="G6:H6"/>
    <mergeCell ref="F24:J24"/>
    <mergeCell ref="F9:K9"/>
    <mergeCell ref="H26:K26"/>
    <mergeCell ref="F10:K10"/>
    <mergeCell ref="F11:K11"/>
    <mergeCell ref="F12:K12"/>
    <mergeCell ref="F13:K13"/>
    <mergeCell ref="F18:K18"/>
    <mergeCell ref="F22:K22"/>
    <mergeCell ref="F23:K23"/>
    <mergeCell ref="F14:K14"/>
    <mergeCell ref="F15:K15"/>
    <mergeCell ref="F16:K16"/>
    <mergeCell ref="F17:K1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LAN_OS</cp:lastModifiedBy>
  <cp:lastPrinted>2012-02-29T16:01:19Z</cp:lastPrinted>
  <dcterms:created xsi:type="dcterms:W3CDTF">2008-02-27T10:14:48Z</dcterms:created>
  <dcterms:modified xsi:type="dcterms:W3CDTF">2012-06-26T11:57:01Z</dcterms:modified>
  <cp:category/>
  <cp:version/>
  <cp:contentType/>
  <cp:contentStatus/>
</cp:coreProperties>
</file>