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25" windowHeight="6720" tabRatio="920" firstSheet="2" activeTab="2"/>
  </bookViews>
  <sheets>
    <sheet name="Информация" sheetId="1" r:id="rId1"/>
    <sheet name="Анкета" sheetId="2" r:id="rId2"/>
    <sheet name="отопление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ES">#REF!</definedName>
    <definedName name="AOE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'[7]Заголовок'!$B$21</definedName>
    <definedName name="DaNet">'[13]TEHSHEET'!#REF!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 localSheetId="0">#REF!,#REF!,#REF!,[0]!P1_ESO_PROT</definedName>
    <definedName name="ESO_PROT">#REF!,#REF!,#REF!,[0]!P1_ESO_PROT</definedName>
    <definedName name="ESOcom">#REF!</definedName>
    <definedName name="F9_SC_4">'[13]Топливо2009'!#REF!</definedName>
    <definedName name="F9_SC_5">'[13]Топливо2009'!#REF!</definedName>
    <definedName name="F9_SC_6">'[13]Топливо2009'!#REF!</definedName>
    <definedName name="FUEL">#REF!</definedName>
    <definedName name="GES">#REF!</definedName>
    <definedName name="GES_DATA">#REF!</definedName>
    <definedName name="GES_LIST">#REF!</definedName>
    <definedName name="GES3_DATA">#REF!</definedName>
    <definedName name="GRES">#REF!</definedName>
    <definedName name="GRES_DATA">#REF!</definedName>
    <definedName name="GRES_LIST">#REF!</definedName>
    <definedName name="gtty" localSheetId="0">#REF!,#REF!,#REF!,[0]!P1_ESO_PROT</definedName>
    <definedName name="gtty">#REF!,#REF!,#REF!,[0]!P1_ESO_PROT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ТЭС_Котельные">'[3]Справочники'!$A$2:$A$4,'[3]Справочники'!$A$16:$A$18</definedName>
    <definedName name="INN">#REF!</definedName>
    <definedName name="MO">#REF!</definedName>
    <definedName name="MONTH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E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'[4]16'!$E$15:$I$16,'[4]16'!$E$18:$I$20,'[4]16'!$E$23:$I$23,'[4]16'!$E$26:$I$26,'[4]16'!$E$29:$I$29,'[4]16'!$E$32:$I$32,'[4]16'!$E$35:$I$35,'[4]16'!$B$34,'[4]16'!$B$37</definedName>
    <definedName name="P1_SCOPE_17_PRT" hidden="1">'[4]17'!$E$13:$H$21,'[4]17'!$J$9:$J$11,'[4]17'!$J$13:$J$21,'[4]17'!$E$24:$H$26,'[4]17'!$E$28:$H$36,'[4]17'!$J$24:$M$26,'[4]17'!$J$28:$M$36,'[4]17'!$E$39:$H$41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'[4]перекрестка'!$H$15:$H$19,'[4]перекрестка'!$H$21:$H$25,'[4]перекрестка'!$J$14:$J$25,'[4]перекрестка'!$K$15:$K$19,'[4]перекрестка'!$K$21:$K$25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#REF!,#REF!,#REF!,#REF!,#REF!,#REF!,#REF!,#REF!</definedName>
    <definedName name="P1_T17?L4">'[3]29'!$J$18:$J$25,'[3]29'!$G$18:$G$25,'[3]29'!$G$35:$G$42,'[3]29'!$J$35:$J$42,'[3]29'!$G$60,'[3]29'!$J$60,'[3]29'!$M$60,'[3]29'!$P$60,'[3]29'!$P$18:$P$25,'[3]29'!$G$9:$G$16</definedName>
    <definedName name="P1_T17?unit?РУБ.ГКАЛ">'[3]29'!$F$44:$F$51,'[3]29'!$I$44:$I$51,'[3]29'!$L$44:$L$51,'[3]29'!$F$18:$F$25,'[3]29'!$I$60,'[3]29'!$L$60,'[3]29'!$O$60,'[3]29'!$F$60,'[3]29'!$F$9:$F$16,'[3]29'!$I$9:$I$16</definedName>
    <definedName name="P1_T17?unit?ТГКАЛ">'[3]29'!$M$18:$M$25,'[3]29'!$J$18:$J$25,'[3]29'!$G$18:$G$25,'[3]29'!$G$35:$G$42,'[3]29'!$J$35:$J$42,'[3]29'!$G$60,'[3]29'!$J$60,'[3]29'!$M$60,'[3]29'!$P$60,'[3]29'!$G$9:$G$16</definedName>
    <definedName name="P1_T17_Protection">'[3]29'!$O$47:$P$51,'[3]29'!$L$47:$M$51,'[3]29'!$L$53:$M$53,'[3]29'!$L$55:$M$59,'[3]29'!$O$53:$P$53,'[3]29'!$O$55:$P$59,'[3]29'!$F$12:$G$16,'[3]29'!$F$10:$G$10</definedName>
    <definedName name="P1_T18.2_Protect" hidden="1">#REF!,#REF!,#REF!,#REF!,#REF!,#REF!,#REF!</definedName>
    <definedName name="P1_T20_Protection" hidden="1">'[3]20'!$E$4:$H$4,'[3]20'!$E$13:$H$13,'[3]20'!$E$16:$H$17,'[3]20'!$E$19:$H$19,'[3]20'!$J$4:$M$4,'[3]20'!$J$8:$M$11,'[3]20'!$J$13:$M$13,'[3]20'!$J$16:$M$17,'[3]20'!$J$19:$M$19</definedName>
    <definedName name="P1_T21_Protection">'[3]21'!$O$31:$S$33,'[3]21'!$E$11,'[3]21'!$G$11:$K$11,'[3]21'!$M$11,'[3]21'!$O$11:$S$11,'[3]21'!$E$14:$E$16,'[3]21'!$G$14:$K$16,'[3]21'!$M$14:$M$16,'[3]21'!$O$14:$S$16</definedName>
    <definedName name="P1_T23_Protection">'[3]23'!$F$9:$J$25,'[3]23'!$O$9:$P$25,'[3]23'!$A$32:$A$34,'[3]23'!$F$32:$J$34,'[3]23'!$O$32:$P$34,'[3]23'!$A$37:$A$53,'[3]23'!$F$37:$J$53,'[3]23'!$O$37:$P$53</definedName>
    <definedName name="P1_T25_protection">'[3]25'!$G$8:$J$21,'[3]25'!$G$24:$J$28,'[3]25'!$G$30:$J$33,'[3]25'!$G$35:$J$37,'[3]25'!$G$41:$J$42,'[3]25'!$L$8:$O$21,'[3]25'!$L$24:$O$28,'[3]25'!$L$30:$O$33</definedName>
    <definedName name="P1_T26_Protection">'[3]26'!$B$34:$B$36,'[3]26'!$F$8:$I$8,'[3]26'!$F$10:$I$11,'[3]26'!$F$13:$I$15,'[3]26'!$F$18:$I$19,'[3]26'!$F$22:$I$24,'[3]26'!$F$26:$I$26,'[3]26'!$F$29:$I$32</definedName>
    <definedName name="P1_T27_Protection">'[3]27'!$B$34:$B$36,'[3]27'!$F$8:$I$8,'[3]27'!$F$10:$I$11,'[3]27'!$F$13:$I$15,'[3]27'!$F$18:$I$19,'[3]27'!$F$22:$I$24,'[3]27'!$F$26:$I$26,'[3]27'!$F$29:$I$32</definedName>
    <definedName name="P1_T28?axis?R?ПЭ">'[3]28'!$D$16:$I$18,'[3]28'!$D$22:$I$24,'[3]28'!$D$28:$I$30,'[3]28'!$D$37:$I$39,'[3]28'!$D$42:$I$44,'[3]28'!$D$48:$I$50,'[3]28'!$D$54:$I$56,'[3]28'!$D$63:$I$65</definedName>
    <definedName name="P1_T28?axis?R?ПЭ?">'[3]28'!$B$16:$B$18,'[3]28'!$B$22:$B$24,'[3]28'!$B$28:$B$30,'[3]28'!$B$37:$B$39,'[3]28'!$B$42:$B$44,'[3]28'!$B$48:$B$50,'[3]28'!$B$54:$B$56,'[3]28'!$B$63:$B$65</definedName>
    <definedName name="P1_T28?Data">'[3]28'!$G$242:$H$265,'[3]28'!$D$242:$E$265,'[3]28'!$G$216:$H$239,'[3]28'!$D$268:$E$292,'[3]28'!$G$268:$H$292,'[3]28'!$D$216:$E$239,'[3]28'!$G$190:$H$213</definedName>
    <definedName name="P1_T28_Protection">'[3]28'!$B$74:$B$76,'[3]28'!$B$80:$B$82,'[3]28'!$B$89:$B$91,'[3]28'!$B$94:$B$96,'[3]28'!$B$100:$B$102,'[3]28'!$B$106:$B$108,'[3]28'!$B$115:$B$117,'[3]28'!$B$120:$B$122</definedName>
    <definedName name="P1_T4_Protect" hidden="1">'[1]4'!$D$16:$E$16,'[1]4'!$D$18:$E$18,'[1]4'!$D$19:$E$21,'[1]4'!$G$10:$H$13,'[1]4'!$G$16:$H$16,'[1]4'!$G$18:$H$18,'[1]4'!$G$19:$H$21,'[1]4'!$J$10:$K$13,'[1]4'!$J$16:$K$16</definedName>
    <definedName name="P1_T6_Protect" hidden="1">#REF!,#REF!,#REF!,#REF!,#REF!,#REF!,#REF!,#REF!,#REF!</definedName>
    <definedName name="P10_T1_Protect" hidden="1">#REF!,#REF!,#REF!,#REF!,#REF!</definedName>
    <definedName name="P10_T28_Protection">'[3]28'!$G$167:$H$169,'[3]28'!$D$172:$E$174,'[3]28'!$G$172:$H$174,'[3]28'!$D$178:$E$180,'[3]28'!$G$178:$H$181,'[3]28'!$D$184:$E$186,'[3]28'!$G$184:$H$186</definedName>
    <definedName name="P11_T1_Protect" hidden="1">#REF!,#REF!,#REF!,#REF!,#REF!</definedName>
    <definedName name="P11_T28_Protection">'[3]28'!$D$193:$E$195,'[3]28'!$G$193:$H$195,'[3]28'!$D$198:$E$200,'[3]28'!$G$198:$H$200,'[3]28'!$D$204:$E$206,'[3]28'!$G$204:$H$206,'[3]28'!$D$210:$E$212,'[3]28'!$B$68:$B$70</definedName>
    <definedName name="P12_T1_Protect" hidden="1">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localSheetId="0" hidden="1">#REF!,#REF!,#REF!,P1_T1_Protect,P2_T1_Protect,P3_T1_Protect,P4_T1_Protect</definedName>
    <definedName name="P18_T1_Protect" hidden="1">#REF!,#REF!,#REF!,P1_T1_Protect,P2_T1_Protect,P3_T1_Protect,P4_T1_Protect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'[4]16'!$E$38:$I$38,'[4]16'!$E$41:$I$41,'[4]16'!$E$45:$I$47,'[4]16'!$E$49:$I$49,'[4]16'!$E$53:$I$54,'[4]16'!$E$56:$I$57,'[4]16'!$E$59:$I$59,'[4]16'!$E$9:$I$13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PER_PRT" hidden="1">'[4]перекрестка'!$N$14:$N$25,'[4]перекрестка'!$N$27:$N$31,'[4]перекрестка'!$J$27:$K$31,'[4]перекрестка'!$F$27:$H$31,'[4]перекрестка'!$F$33:$H$37</definedName>
    <definedName name="P2_SCOPE_SV_PRT" hidden="1">#REF!,#REF!,#REF!,#REF!,#REF!,#REF!,#REF!</definedName>
    <definedName name="P2_T1_Protect" hidden="1">#REF!,#REF!,#REF!,#REF!,#REF!,#REF!</definedName>
    <definedName name="P2_T17?L4">'[3]29'!$J$9:$J$16,'[3]29'!$M$9:$M$16,'[3]29'!$P$9:$P$16,'[3]29'!$G$44:$G$51,'[3]29'!$J$44:$J$51,'[3]29'!$M$44:$M$51,'[3]29'!$M$35:$M$42,'[3]29'!$P$35:$P$42,'[3]29'!$P$44:$P$51</definedName>
    <definedName name="P2_T17?unit?РУБ.ГКАЛ">'[3]29'!$I$18:$I$25,'[3]29'!$L$9:$L$16,'[3]29'!$L$18:$L$25,'[3]29'!$O$9:$O$16,'[3]29'!$F$35:$F$42,'[3]29'!$I$35:$I$42,'[3]29'!$L$35:$L$42,'[3]29'!$O$35:$O$51</definedName>
    <definedName name="P2_T17?unit?ТГКАЛ">'[3]29'!$J$9:$J$16,'[3]29'!$M$9:$M$16,'[3]29'!$P$9:$P$16,'[3]29'!$M$35:$M$42,'[3]29'!$P$35:$P$42,'[3]29'!$G$44:$G$51,'[3]29'!$J$44:$J$51,'[3]29'!$M$44:$M$51,'[3]29'!$P$44:$P$51</definedName>
    <definedName name="P2_T17_Protection">'[3]29'!$F$19:$G$19,'[3]29'!$F$21:$G$25,'[3]29'!$F$27:$G$27,'[3]29'!$F$29:$G$33,'[3]29'!$F$36:$G$36,'[3]29'!$F$38:$G$42,'[3]29'!$F$45:$G$45,'[3]29'!$F$47:$G$51</definedName>
    <definedName name="P2_T21_Protection">'[3]21'!$E$20:$E$22,'[3]21'!$G$20:$K$22,'[3]21'!$M$20:$M$22,'[3]21'!$O$20:$S$22,'[3]21'!$E$26:$E$28,'[3]21'!$G$26:$K$28,'[3]21'!$M$26:$M$28,'[3]21'!$O$26:$S$28</definedName>
    <definedName name="P2_T25_protection">'[3]25'!$L$35:$O$37,'[3]25'!$L$41:$O$42,'[3]25'!$Q$8:$T$21,'[3]25'!$Q$24:$T$28,'[3]25'!$Q$30:$T$33,'[3]25'!$Q$35:$T$37,'[3]25'!$Q$41:$T$42,'[3]25'!$B$35:$B$37</definedName>
    <definedName name="P2_T26_Protection">'[3]26'!$F$34:$I$36,'[3]26'!$K$8:$N$8,'[3]26'!$K$10:$N$11,'[3]26'!$K$13:$N$15,'[3]26'!$K$18:$N$19,'[3]26'!$K$22:$N$24,'[3]26'!$K$26:$N$26,'[3]26'!$K$29:$N$32</definedName>
    <definedName name="P2_T27_Protection">'[3]27'!$F$34:$I$36,'[3]27'!$K$8:$N$8,'[3]27'!$K$10:$N$11,'[3]27'!$K$13:$N$15,'[3]27'!$K$18:$N$19,'[3]27'!$K$22:$N$24,'[3]27'!$K$26:$N$26,'[3]27'!$K$29:$N$32</definedName>
    <definedName name="P2_T28?axis?R?ПЭ">'[3]28'!$D$68:$I$70,'[3]28'!$D$74:$I$76,'[3]28'!$D$80:$I$82,'[3]28'!$D$89:$I$91,'[3]28'!$D$94:$I$96,'[3]28'!$D$100:$I$102,'[3]28'!$D$106:$I$108,'[3]28'!$D$115:$I$117</definedName>
    <definedName name="P2_T28?axis?R?ПЭ?">'[3]28'!$B$68:$B$70,'[3]28'!$B$74:$B$76,'[3]28'!$B$80:$B$82,'[3]28'!$B$89:$B$91,'[3]28'!$B$94:$B$96,'[3]28'!$B$100:$B$102,'[3]28'!$B$106:$B$108,'[3]28'!$B$115:$B$117</definedName>
    <definedName name="P2_T28_Protection">'[3]28'!$B$126:$B$128,'[3]28'!$B$132:$B$134,'[3]28'!$B$141:$B$143,'[3]28'!$B$146:$B$148,'[3]28'!$B$152:$B$154,'[3]28'!$B$158:$B$160,'[3]28'!$B$167:$B$169</definedName>
    <definedName name="P2_T4_Protect" hidden="1">'[1]4'!$J$18:$K$18,'[1]4'!$J$19:$K$21,'[1]4'!$M$19:$N$21,'[1]4'!$M$18:$N$18,'[1]4'!$M$16:$N$16,'[1]4'!$M$10:$N$13,'[1]4'!$P$10:$Q$13,'[1]4'!$P$16:$Q$16,'[1]4'!$P$18:$Q$18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PER_PRT" hidden="1">'[4]перекрестка'!$J$33:$K$37,'[4]перекрестка'!$N$33:$N$37,'[4]перекрестка'!$F$39:$H$43,'[4]перекрестка'!$J$39:$K$43,'[4]перекрестка'!$N$39:$N$43</definedName>
    <definedName name="P3_SCOPE_SV_PRT" hidden="1">#REF!,#REF!,#REF!,#REF!,#REF!,#REF!,#REF!</definedName>
    <definedName name="P3_T1_Protect" hidden="1">#REF!,#REF!,#REF!,#REF!,#REF!</definedName>
    <definedName name="P3_T17_Protection">'[3]29'!$F$53:$G$53,'[3]29'!$F$55:$G$59,'[3]29'!$I$55:$J$59,'[3]29'!$I$53:$J$53,'[3]29'!$I$47:$J$51,'[3]29'!$I$45:$J$45,'[3]29'!$I$38:$J$42,'[3]29'!$I$36:$J$36</definedName>
    <definedName name="P3_T21_Protection" localSheetId="0">'[3]21'!$E$31:$E$33,'[3]21'!$G$31:$K$33,'[3]21'!$B$14:$B$16,'[3]21'!$B$20:$B$22,'[3]21'!$B$26:$B$28,'[3]21'!$B$31:$B$33,'[3]21'!$M$31:$M$33,P1_T21_Protection</definedName>
    <definedName name="P3_T21_Protection">'[3]21'!$E$31:$E$33,'[3]21'!$G$31:$K$33,'[3]21'!$B$14:$B$16,'[3]21'!$B$20:$B$22,'[3]21'!$B$26:$B$28,'[3]21'!$B$31:$B$33,'[3]21'!$M$31:$M$33,P1_T21_Protection</definedName>
    <definedName name="P3_T27_Protection">'[3]27'!$K$34:$N$36,'[3]27'!$P$8:$S$8,'[3]27'!$P$10:$S$11,'[3]27'!$P$13:$S$15,'[3]27'!$P$18:$S$19,'[3]27'!$P$22:$S$24,'[3]27'!$P$26:$S$26,'[3]27'!$P$29:$S$32</definedName>
    <definedName name="P3_T28?axis?R?ПЭ">'[3]28'!$D$120:$I$122,'[3]28'!$D$126:$I$128,'[3]28'!$D$132:$I$134,'[3]28'!$D$141:$I$143,'[3]28'!$D$146:$I$148,'[3]28'!$D$152:$I$154,'[3]28'!$D$158:$I$160</definedName>
    <definedName name="P3_T28?axis?R?ПЭ?">'[3]28'!$B$120:$B$122,'[3]28'!$B$126:$B$128,'[3]28'!$B$132:$B$134,'[3]28'!$B$141:$B$143,'[3]28'!$B$146:$B$148,'[3]28'!$B$152:$B$154,'[3]28'!$B$158:$B$160</definedName>
    <definedName name="P3_T28_Protection">'[3]28'!$B$172:$B$174,'[3]28'!$B$178:$B$180,'[3]28'!$B$184:$B$186,'[3]28'!$B$193:$B$195,'[3]28'!$B$198:$B$200,'[3]28'!$B$204:$B$206,'[3]28'!$B$210:$B$212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PER_PRT" hidden="1">'[4]перекрестка'!$F$45:$H$49,'[4]перекрестка'!$J$45:$K$49,'[4]перекрестка'!$N$45:$N$49,'[4]перекрестка'!$F$53:$G$64,'[4]перекрестка'!$H$54:$H$58</definedName>
    <definedName name="P4_T1_Protect" hidden="1">#REF!,#REF!,#REF!,#REF!,#REF!,#REF!</definedName>
    <definedName name="P4_T17_Protection">'[3]29'!$I$29:$J$33,'[3]29'!$I$27:$J$27,'[3]29'!$I$21:$J$25,'[3]29'!$I$19:$J$19,'[3]29'!$I$12:$J$16,'[3]29'!$I$10:$J$10,'[3]29'!$L$10:$M$10,'[3]29'!$L$12:$M$16</definedName>
    <definedName name="P4_T28?axis?R?ПЭ">'[3]28'!$D$167:$I$169,'[3]28'!$D$172:$I$174,'[3]28'!$D$178:$I$180,'[3]28'!$D$184:$I$186,'[3]28'!$D$193:$I$195,'[3]28'!$D$198:$I$200,'[3]28'!$D$204:$I$206</definedName>
    <definedName name="P4_T28?axis?R?ПЭ?">'[3]28'!$B$167:$B$169,'[3]28'!$B$172:$B$174,'[3]28'!$B$178:$B$180,'[3]28'!$B$184:$B$186,'[3]28'!$B$193:$B$195,'[3]28'!$B$198:$B$200,'[3]28'!$B$204:$B$206</definedName>
    <definedName name="P4_T28_Protection">'[3]28'!$B$219:$B$221,'[3]28'!$B$224:$B$226,'[3]28'!$B$230:$B$232,'[3]28'!$B$236:$B$238,'[3]28'!$B$245:$B$247,'[3]28'!$B$250:$B$252,'[3]28'!$B$256:$B$258</definedName>
    <definedName name="P5_SCOPE_PER_PRT" hidden="1">'[4]перекрестка'!$H$60:$H$64,'[4]перекрестка'!$J$53:$J$64,'[4]перекрестка'!$K$54:$K$58,'[4]перекрестка'!$K$60:$K$64,'[4]перекрестка'!$N$53:$N$64</definedName>
    <definedName name="P5_T1_Protect" hidden="1">#REF!,#REF!,#REF!,#REF!,#REF!</definedName>
    <definedName name="P5_T17_Protection">'[3]29'!$L$19:$M$19,'[3]29'!$L$21:$M$27,'[3]29'!$L$29:$M$33,'[3]29'!$L$36:$M$36,'[3]29'!$L$38:$M$42,'[3]29'!$L$45:$M$45,'[3]29'!$O$10:$P$10,'[3]29'!$O$12:$P$16</definedName>
    <definedName name="P5_T28?axis?R?ПЭ">'[3]28'!$D$210:$I$212,'[3]28'!$D$219:$I$221,'[3]28'!$D$224:$I$226,'[3]28'!$D$230:$I$232,'[3]28'!$D$236:$I$238,'[3]28'!$D$245:$I$247,'[3]28'!$D$250:$I$252</definedName>
    <definedName name="P5_T28?axis?R?ПЭ?">'[3]28'!$B$210:$B$212,'[3]28'!$B$219:$B$221,'[3]28'!$B$224:$B$226,'[3]28'!$B$230:$B$232,'[3]28'!$B$236:$B$238,'[3]28'!$B$245:$B$247,'[3]28'!$B$250:$B$252</definedName>
    <definedName name="P5_T28_Protection">'[3]28'!$B$262:$B$264,'[3]28'!$B$271:$B$273,'[3]28'!$B$276:$B$278,'[3]28'!$B$282:$B$284,'[3]28'!$B$288:$B$291,'[3]28'!$B$11:$B$13,'[3]28'!$B$16:$B$18,'[3]28'!$B$22:$B$24</definedName>
    <definedName name="P6_SCOPE_PER_PRT" hidden="1">'[4]перекрестка'!$F$66:$H$70,'[4]перекрестка'!$J$66:$K$70,'[4]перекрестка'!$N$66:$N$70,'[4]перекрестка'!$F$72:$H$76,'[4]перекрестка'!$J$72:$K$76</definedName>
    <definedName name="P6_T1_Protect" hidden="1">#REF!,#REF!,#REF!,#REF!,#REF!</definedName>
    <definedName name="P6_T17_Protection" localSheetId="0">'[3]29'!$O$19:$P$19,'[3]29'!$O$21:$P$25,'[3]29'!$O$27:$P$27,'[3]29'!$O$29:$P$33,'[3]29'!$O$36:$P$36,'[3]29'!$O$38:$P$42,'[3]29'!$O$45:$P$45,P1_T17_Protection</definedName>
    <definedName name="P6_T17_Protection">'[3]29'!$O$19:$P$19,'[3]29'!$O$21:$P$25,'[3]29'!$O$27:$P$27,'[3]29'!$O$29:$P$33,'[3]29'!$O$36:$P$36,'[3]29'!$O$38:$P$42,'[3]29'!$O$45:$P$45,P1_T17_Protection</definedName>
    <definedName name="P6_T2.1?Protection" localSheetId="0">P1_T2.1?Protection</definedName>
    <definedName name="P6_T2.1?Protection">P1_T2.1?Protection</definedName>
    <definedName name="P6_T28?axis?R?ПЭ" localSheetId="0">'[3]28'!$D$256:$I$258,'[3]28'!$D$262:$I$264,'[3]28'!$D$271:$I$273,'[3]28'!$D$276:$I$278,'[3]28'!$D$282:$I$284,'[3]28'!$D$288:$I$291,'[3]28'!$D$11:$I$13,P1_T28?axis?R?ПЭ</definedName>
    <definedName name="P6_T28?axis?R?ПЭ">'[3]28'!$D$256:$I$258,'[3]28'!$D$262:$I$264,'[3]28'!$D$271:$I$273,'[3]28'!$D$276:$I$278,'[3]28'!$D$282:$I$284,'[3]28'!$D$288:$I$291,'[3]28'!$D$11:$I$13,P1_T28?axis?R?ПЭ</definedName>
    <definedName name="P6_T28?axis?R?ПЭ?" localSheetId="0">'[3]28'!$B$256:$B$258,'[3]28'!$B$262:$B$264,'[3]28'!$B$271:$B$273,'[3]28'!$B$276:$B$278,'[3]28'!$B$282:$B$284,'[3]28'!$B$288:$B$291,'[3]28'!$B$11:$B$13,P1_T28?axis?R?ПЭ?</definedName>
    <definedName name="P6_T28?axis?R?ПЭ?">'[3]28'!$B$256:$B$258,'[3]28'!$B$262:$B$264,'[3]28'!$B$271:$B$273,'[3]28'!$B$276:$B$278,'[3]28'!$B$282:$B$284,'[3]28'!$B$288:$B$291,'[3]28'!$B$11:$B$13,P1_T28?axis?R?ПЭ?</definedName>
    <definedName name="P6_T28_Protection">'[3]28'!$B$28:$B$30,'[3]28'!$B$37:$B$39,'[3]28'!$B$42:$B$44,'[3]28'!$B$48:$B$50,'[3]28'!$B$54:$B$56,'[3]28'!$B$63:$B$65,'[3]28'!$G$210:$H$212,'[3]28'!$D$11:$E$13</definedName>
    <definedName name="P7_SCOPE_PER_PRT" hidden="1">'[4]перекрестка'!$N$72:$N$76,'[4]перекрестка'!$F$78:$H$82,'[4]перекрестка'!$J$78:$K$82,'[4]перекрестка'!$N$78:$N$82,'[4]перекрестка'!$F$84:$H$88</definedName>
    <definedName name="P7_T1_Protect" hidden="1">#REF!,#REF!,#REF!,#REF!,#REF!</definedName>
    <definedName name="P7_T28_Protection">'[3]28'!$G$11:$H$13,'[3]28'!$D$16:$E$18,'[3]28'!$G$16:$H$18,'[3]28'!$D$22:$E$24,'[3]28'!$G$22:$H$24,'[3]28'!$D$28:$E$30,'[3]28'!$G$28:$H$30,'[3]28'!$D$37:$E$39</definedName>
    <definedName name="P8_SCOPE_PER_PRT" localSheetId="0" hidden="1">'[4]перекрестка'!$J$84:$K$88,'[4]перекрестка'!$N$84:$N$88,'[4]перекрестка'!$F$14:$G$25,P1_SCOPE_PER_PRT,P2_SCOPE_PER_PRT,P3_SCOPE_PER_PRT,P4_SCOPE_PER_PRT</definedName>
    <definedName name="P8_SCOPE_PER_PRT" hidden="1">'[4]перекрестка'!$J$84:$K$88,'[4]перекрестка'!$N$84:$N$88,'[4]перекрестка'!$F$14:$G$25,P1_SCOPE_PER_PRT,P2_SCOPE_PER_PRT,P3_SCOPE_PER_PRT,P4_SCOPE_PER_PRT</definedName>
    <definedName name="P8_T1_Protect" hidden="1">#REF!,#REF!,#REF!,#REF!,#REF!</definedName>
    <definedName name="P8_T28_Protection">'[3]28'!$G$37:$H$39,'[3]28'!$D$42:$E$44,'[3]28'!$G$42:$H$44,'[3]28'!$D$48:$E$50,'[3]28'!$G$48:$H$50,'[3]28'!$D$54:$E$56,'[3]28'!$G$54:$H$56,'[3]28'!$D$89:$E$91</definedName>
    <definedName name="P9_T1_Protect" hidden="1">#REF!,#REF!,#REF!,#REF!,#REF!</definedName>
    <definedName name="P9_T28_Protection">'[3]28'!$G$89:$H$91,'[3]28'!$G$94:$H$96,'[3]28'!$D$94:$E$96,'[3]28'!$D$100:$E$102,'[3]28'!$G$100:$H$102,'[3]28'!$D$106:$E$108,'[3]28'!$G$106:$H$108,'[3]28'!$D$167:$E$169</definedName>
    <definedName name="PER_ET">#REF!</definedName>
    <definedName name="PROT">#REF!,#REF!,#REF!,#REF!,#REF!,#REF!</definedName>
    <definedName name="REG_ET">#REF!</definedName>
    <definedName name="REGcom">#REF!</definedName>
    <definedName name="REGION">'[13]TEHSHEET'!$B$2:$B$85</definedName>
    <definedName name="REGIONS">#REF!</definedName>
    <definedName name="REGUL">#REF!</definedName>
    <definedName name="ROZN_09">'[13]2009'!#REF!</definedName>
    <definedName name="RRE">#REF!</definedName>
    <definedName name="SBT_ET">#REF!</definedName>
    <definedName name="SBT_PROT" localSheetId="0">#REF!,#REF!,#REF!,#REF!,[0]!P1_SBT_PROT</definedName>
    <definedName name="SBT_PROT">#REF!,#REF!,#REF!,#REF!,[0]!P1_SBT_PROT</definedName>
    <definedName name="SBTcom">#REF!</definedName>
    <definedName name="SCOPE_16_LD">#REF!</definedName>
    <definedName name="SCOPE_16_PRT" localSheetId="0">P1_SCOPE_16_PRT,P2_SCOPE_16_PRT</definedName>
    <definedName name="SCOPE_16_PRT">P1_SCOPE_16_PRT,P2_SCOPE_16_PRT</definedName>
    <definedName name="SCOPE_17.1_PRT">'[4]17.1'!$D$14:$F$17,'[4]17.1'!$D$19:$F$22,'[4]17.1'!$I$9:$I$12,'[4]17.1'!$I$14:$I$17,'[4]17.1'!$I$19:$I$22,'[4]17.1'!$D$9:$F$12</definedName>
    <definedName name="SCOPE_17_LD">#REF!</definedName>
    <definedName name="SCOPE_17_PRT" localSheetId="0">'[4]17'!$J$39:$M$41,'[4]17'!$E$43:$H$51,'[4]17'!$J$43:$M$51,'[4]17'!$E$54:$H$56,'[4]17'!$E$58:$H$66,'[4]17'!$E$69:$M$81,'[4]17'!$E$9:$H$11,P1_SCOPE_17_PRT</definedName>
    <definedName name="SCOPE_17_PRT">'[4]17'!$J$39:$M$41,'[4]17'!$E$43:$H$51,'[4]17'!$J$43:$M$51,'[4]17'!$E$54:$H$56,'[4]17'!$E$58:$H$66,'[4]17'!$E$69:$M$81,'[4]17'!$E$9:$H$11,P1_SCOPE_17_PRT</definedName>
    <definedName name="SCOPE_24_LD">'[4]24'!$E$8:$J$47,'[4]24'!$E$49:$J$66</definedName>
    <definedName name="SCOPE_24_PRT">'[4]24'!$E$41:$I$41,'[4]24'!$E$34:$I$34,'[4]24'!$E$36:$I$36,'[4]24'!$E$43:$I$43</definedName>
    <definedName name="SCOPE_25_PRT">'[4]25'!$E$20:$I$20,'[4]25'!$E$34:$I$34,'[4]25'!$E$41:$I$41,'[4]25'!$E$8:$I$10</definedName>
    <definedName name="SCOPE_4_PRT" localSheetId="0">'[4]4'!$Z$27:$AC$31,'[4]4'!$F$14:$I$20,P1_SCOPE_4_PRT,P2_SCOPE_4_PRT</definedName>
    <definedName name="SCOPE_4_PRT">'[4]4'!$Z$27:$AC$31,'[4]4'!$F$14:$I$20,P1_SCOPE_4_PRT,P2_SCOPE_4_PRT</definedName>
    <definedName name="SCOPE_5_PRT" localSheetId="0">'[4]5'!$Z$27:$AC$31,'[4]5'!$F$14:$I$21,P1_SCOPE_5_PRT,P2_SCOPE_5_PRT</definedName>
    <definedName name="SCOPE_5_PRT">'[4]5'!$Z$27:$AC$31,'[4]5'!$F$14:$I$21,P1_SCOPE_5_PRT,P2_SCOPE_5_PRT</definedName>
    <definedName name="SCOPE_CL">'[14]Справочники'!$F$11:$F$11</definedName>
    <definedName name="SCOPE_ESOLD">#REF!</definedName>
    <definedName name="SCOPE_ETALON2">#REF!</definedName>
    <definedName name="SCOPE_F1_PRT" localSheetId="0">'[4]Ф-1 (для АО-энерго)'!$D$86:$E$95,P1_SCOPE_F1_PRT,P2_SCOPE_F1_PRT,P3_SCOPE_F1_PRT,P4_SCOPE_F1_PRT</definedName>
    <definedName name="SCOPE_F1_PRT">'[4]Ф-1 (для АО-энерго)'!$D$86:$E$95,P1_SCOPE_F1_PRT,P2_SCOPE_F1_PRT,P3_SCOPE_F1_PRT,P4_SCOPE_F1_PRT</definedName>
    <definedName name="SCOPE_F2_PRT" localSheetId="0">'[4]Ф-2 (для АО-энерго)'!$C$5:$D$5,'[4]Ф-2 (для АО-энерго)'!$C$52:$C$57,'[4]Ф-2 (для АО-энерго)'!$D$57:$G$57,P1_SCOPE_F2_PRT,P2_SCOPE_F2_PRT</definedName>
    <definedName name="SCOPE_F2_PRT">'[4]Ф-2 (для АО-энерго)'!$C$5:$D$5,'[4]Ф-2 (для АО-энерго)'!$C$52:$C$57,'[4]Ф-2 (для АО-энерго)'!$D$57:$G$57,P1_SCOPE_F2_PRT,P2_SCOPE_F2_PRT</definedName>
    <definedName name="SCOPE_FL">'[14]Справочники'!$H$11:$H$14</definedName>
    <definedName name="SCOPE_FLOAD" localSheetId="0">#REF!,[0]!P1_SCOPE_FLOAD</definedName>
    <definedName name="SCOPE_FLOAD">#REF!,[0]!P1_SCOPE_FLOAD</definedName>
    <definedName name="SCOPE_FORM46_EE1">#REF!</definedName>
    <definedName name="SCOPE_FORM46_EE1_ZAG_KOD">#REF!</definedName>
    <definedName name="SCOPE_FORM46_EE1_ZAG_NAME">#REF!</definedName>
    <definedName name="SCOPE_FRML" localSheetId="0">#REF!,#REF!,[0]!P1_SCOPE_FRML</definedName>
    <definedName name="SCOPE_FRML">#REF!,#REF!,[0]!P1_SCOPE_FRML</definedName>
    <definedName name="SCOPE_LOAD">#REF!</definedName>
    <definedName name="SCOPE_LOAD_FUEL">#REF!</definedName>
    <definedName name="SCOPE_LOAD1">#REF!</definedName>
    <definedName name="SCOPE_LOAD2">'[11]Стоимость ЭЭ'!$G$111:$AN$113,'[11]Стоимость ЭЭ'!$G$93:$AN$95,'[11]Стоимость ЭЭ'!$G$51:$AN$53</definedName>
    <definedName name="SCOPE_MO">'[9]Справочники'!$K$6:$K$742,'[9]Справочники'!#REF!</definedName>
    <definedName name="SCOPE_MUPS">'[9]Свод'!#REF!,'[9]Свод'!#REF!</definedName>
    <definedName name="SCOPE_MUPS_NAMES">'[9]Свод'!#REF!,'[9]Свод'!#REF!</definedName>
    <definedName name="SCOPE_NALOG">'[10]Справочники'!$R$3:$R$4</definedName>
    <definedName name="SCOPE_ORE">#REF!</definedName>
    <definedName name="SCOPE_PER_PRT" localSheetId="0">P5_SCOPE_PER_PRT,P6_SCOPE_PER_PRT,P7_SCOPE_PER_PRT,'Информация'!P8_SCOPE_PER_PRT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PRT">'[4]Справочники'!$D$21:$J$22,'[4]Справочники'!$E$13:$I$14,'[4]Справочники'!$F$27:$H$28</definedName>
    <definedName name="SCOPE_SV_LD1" localSheetId="0">#REF!,#REF!,#REF!,#REF!,#REF!,P1_SCOPE_SV_LD1</definedName>
    <definedName name="SCOPE_SV_LD1">#REF!,#REF!,#REF!,#REF!,#REF!,P1_SCOPE_SV_LD1</definedName>
    <definedName name="SCOPE_SV_LD2">#REF!</definedName>
    <definedName name="SCOPE_SV_PRT" localSheetId="0">P1_SCOPE_SV_PRT,P2_SCOPE_SV_PRT,P3_SCOPE_SV_PRT</definedName>
    <definedName name="SCOPE_SV_PRT">P1_SCOPE_SV_PRT,P2_SCOPE_SV_PRT,P3_SCOPE_SV_PRT</definedName>
    <definedName name="SET_ET">#REF!</definedName>
    <definedName name="SET_PROT" localSheetId="0">#REF!,#REF!,#REF!,#REF!,#REF!,[0]!P1_SET_PROT</definedName>
    <definedName name="SET_PROT">#REF!,#REF!,#REF!,#REF!,#REF!,[0]!P1_SET_PROT</definedName>
    <definedName name="SET_PRT" localSheetId="0">#REF!,#REF!,#REF!,#REF!,[0]!P1_SET_PRT</definedName>
    <definedName name="SET_PRT">#REF!,#REF!,#REF!,#REF!,[0]!P1_SET_PRT</definedName>
    <definedName name="SETcom">#REF!</definedName>
    <definedName name="Sheet2?prefix?">"H"</definedName>
    <definedName name="SP_SC_4">'[13]Справочники'!#REF!</definedName>
    <definedName name="SP_SC_5">'[13]Справочники'!#REF!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'[9]Справочники'!$E$6,'[9]Справочники'!$D$11:$D$902,'[9]Справочники'!$E$3</definedName>
    <definedName name="sq">#REF!</definedName>
    <definedName name="T1?Columns">#REF!</definedName>
    <definedName name="T1?Scope">#REF!</definedName>
    <definedName name="T1_Protect" localSheetId="0">P15_T1_Protect,P16_T1_Protect,P17_T1_Protect,'Информация'!P18_T1_Protect,'Информация'!P19_T1_Protect</definedName>
    <definedName name="T1_Protect">P15_T1_Protect,P16_T1_Protect,P17_T1_Protect,P18_T1_Protect,P19_T1_Protect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 localSheetId="0">#REF!,#REF!,P1_T16_Protect</definedName>
    <definedName name="T16_Protect">#REF!,#REF!,P1_T16_Protect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#REF!,#REF!,#REF!,#REF!,#REF!,#REF!</definedName>
    <definedName name="T17?Columns">#REF!</definedName>
    <definedName name="T17?ItemComments">#REF!</definedName>
    <definedName name="T17?Items">#REF!</definedName>
    <definedName name="T17?L7">'[3]29'!$L$60,'[3]29'!$O$60,'[3]29'!$F$60,'[3]29'!$I$60</definedName>
    <definedName name="T17?Scope">#REF!</definedName>
    <definedName name="T17?unit?ГКАЛЧ">'[3]29'!$M$26:$M$33,'[3]29'!$P$26:$P$33,'[3]29'!$G$52:$G$59,'[3]29'!$J$52:$J$59,'[3]29'!$M$52:$M$59,'[3]29'!$P$52:$P$59,'[3]29'!$G$26:$G$33,'[3]29'!$J$26:$J$33</definedName>
    <definedName name="T17?unit?РУБ.ГКАЛ" localSheetId="0">'[3]29'!$O$18:$O$25,P1_T17?unit?РУБ.ГКАЛ,P2_T17?unit?РУБ.ГКАЛ</definedName>
    <definedName name="T17?unit?РУБ.ГКАЛ">'[3]29'!$O$18:$O$25,P1_T17?unit?РУБ.ГКАЛ,P2_T17?unit?РУБ.ГКАЛ</definedName>
    <definedName name="T17?unit?ТГКАЛ" localSheetId="0">'[3]29'!$P$18:$P$25,P1_T17?unit?ТГКАЛ,P2_T17?unit?ТГКАЛ</definedName>
    <definedName name="T17?unit?ТГКАЛ">'[3]29'!$P$18:$P$25,P1_T17?unit?ТГКАЛ,P2_T17?unit?ТГКАЛ</definedName>
    <definedName name="T17?unit?ТРУБ.ГКАЛЧ.МЕС">'[3]29'!$L$26:$L$33,'[3]29'!$O$26:$O$33,'[3]29'!$F$52:$F$59,'[3]29'!$I$52:$I$59,'[3]29'!$L$52:$L$59,'[3]29'!$O$52:$O$59,'[3]29'!$F$26:$F$33,'[3]29'!$I$26:$I$33</definedName>
    <definedName name="T17_Protect" localSheetId="0">#REF!,#REF!,P1_T17_Protect</definedName>
    <definedName name="T17_Protect">#REF!,#REF!,P1_T17_Protect</definedName>
    <definedName name="T17_Protection" localSheetId="0">P2_T17_Protection,P3_T17_Protection,P4_T17_Protection,P5_T17_Protection,'Информация'!P6_T17_Protection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 localSheetId="0">#REF!,#REF!,#REF!,#REF!,P1_T18.2_Protect</definedName>
    <definedName name="T18.2_Protect">#REF!,#REF!,#REF!,#REF!,P1_T18.2_Protect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'[3]19'!$J$8:$M$16,'[3]19'!$C$8:$H$16</definedName>
    <definedName name="T19_Protection">'[3]19'!$E$13:$H$13,'[3]19'!$E$15:$H$15,'[3]19'!$J$8:$M$11,'[3]19'!$J$13:$M$13,'[3]19'!$J$15:$M$15,'[3]19'!$E$4:$H$4,'[3]19'!$J$4:$M$4,'[3]19'!$E$8:$H$11</definedName>
    <definedName name="T2.1?Data">#N/A</definedName>
    <definedName name="T2.1?Protection" localSheetId="0">'Информация'!P6_T2.1?Protection</definedName>
    <definedName name="T2.1?Protection">P6_T2.1?Protection</definedName>
    <definedName name="T2.3_Protect">#REF!,#REF!</definedName>
    <definedName name="T2?Columns">#REF!</definedName>
    <definedName name="T2?Protection" localSheetId="0">P1_T2?Protection,P2_T2?Protection</definedName>
    <definedName name="T2?Protection">P1_T2?Protection,P2_T2?Protection</definedName>
    <definedName name="T2_DiapProt" localSheetId="0">P1_T2_DiapProt,P2_T2_DiapProt</definedName>
    <definedName name="T2_DiapProt">P1_T2_DiapProt,P2_T2_DiapProt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'[3]20'!$C$13:$M$13,'[3]20'!$C$15:$M$19,'[3]20'!$C$8:$M$11</definedName>
    <definedName name="T20_Protect">#REF!,#REF!</definedName>
    <definedName name="T20_Protection" localSheetId="0">'[3]20'!$E$8:$H$11,P1_T20_Protection</definedName>
    <definedName name="T20_Protection">'[3]20'!$E$8:$H$11,P1_T20_Protection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 localSheetId="0">P1_T21.4?Data,P2_T21.4?Data</definedName>
    <definedName name="T21.4?Data">P1_T21.4?Data,P2_T21.4?Data</definedName>
    <definedName name="T21?axis?R?ПЭ">'[3]21'!$D$14:$S$16,'[3]21'!$D$26:$S$28,'[3]21'!$D$20:$S$22</definedName>
    <definedName name="T21?axis?R?ПЭ?">'[3]21'!$B$14:$B$16,'[3]21'!$B$26:$B$28,'[3]21'!$B$20:$B$22</definedName>
    <definedName name="T21?Data">'[3]21'!$D$14:$S$16,'[3]21'!$D$18:$S$18,'[3]21'!$D$20:$S$22,'[3]21'!$D$24:$S$24,'[3]21'!$D$26:$S$28,'[3]21'!$D$31:$S$33,'[3]21'!$D$11:$S$12</definedName>
    <definedName name="T21?L1">'[3]21'!$D$11:$S$12,'[3]21'!$D$14:$S$16,'[3]21'!$D$18:$S$18,'[3]21'!$D$20:$S$22,'[3]21'!$D$26:$S$28,'[3]21'!$D$24:$S$24</definedName>
    <definedName name="T21_Protection" localSheetId="0">P2_T21_Protection,'Информация'!P3_T21_Protection</definedName>
    <definedName name="T21_Protection">P2_T21_Protection,P3_T21_Protection</definedName>
    <definedName name="T22?item_ext?ВСЕГО">'[3]22'!$E$8:$F$31,'[3]22'!$I$8:$J$31</definedName>
    <definedName name="T22?item_ext?ЭС">'[3]22'!$K$8:$L$31,'[3]22'!$G$8:$H$31</definedName>
    <definedName name="T22?L1">'[3]22'!$G$8:$G$31,'[3]22'!$I$8:$I$31,'[3]22'!$K$8:$K$31,'[3]22'!$E$8:$E$31</definedName>
    <definedName name="T22?L2">'[3]22'!$H$8:$H$31,'[3]22'!$J$8:$J$31,'[3]22'!$L$8:$L$31,'[3]22'!$F$8:$F$31</definedName>
    <definedName name="T22?unit?ГКАЛ.Ч">'[3]22'!$G$8:$G$31,'[3]22'!$I$8:$I$31,'[3]22'!$K$8:$K$31,'[3]22'!$E$8:$E$31</definedName>
    <definedName name="T22?unit?ТГКАЛ">'[3]22'!$H$8:$H$31,'[3]22'!$J$8:$J$31,'[3]22'!$L$8:$L$31,'[3]22'!$F$8:$F$31</definedName>
    <definedName name="T22_Protection">'[3]22'!$E$19:$L$23,'[3]22'!$E$25:$L$25,'[3]22'!$E$27:$L$31,'[3]22'!$E$17:$L$17</definedName>
    <definedName name="T23?axis?R?ВТОП">'[3]23'!$E$8:$P$30,'[3]23'!$E$36:$P$58</definedName>
    <definedName name="T23?axis?R?ВТОП?">'[3]23'!$C$8:$C$30,'[3]23'!$C$36:$C$58</definedName>
    <definedName name="T23?axis?R?ПЭ">'[3]23'!$E$8:$P$30,'[3]23'!$E$36:$P$58</definedName>
    <definedName name="T23?axis?R?ПЭ?">'[3]23'!$B$8:$B$30,'[3]23'!$B$36:$B$58</definedName>
    <definedName name="T23?axis?R?СЦТ">'[3]23'!$E$32:$P$34,'[3]23'!$E$60:$P$62</definedName>
    <definedName name="T23?axis?R?СЦТ?">'[3]23'!$A$60:$A$62,'[3]23'!$A$32:$A$34</definedName>
    <definedName name="T23?Data">'[3]23'!$E$37:$P$63,'[3]23'!$E$9:$P$35</definedName>
    <definedName name="T23?item_ext?ВСЕГО">'[3]23'!$A$55:$P$58,'[3]23'!$A$27:$P$30</definedName>
    <definedName name="T23?item_ext?ИТОГО">'[3]23'!$A$59:$P$59,'[3]23'!$A$31:$P$31</definedName>
    <definedName name="T23?item_ext?СЦТ">'[3]23'!$A$60:$P$62,'[3]23'!$A$32:$P$34</definedName>
    <definedName name="T23_Protection" localSheetId="0">'[3]23'!$A$60:$A$62,'[3]23'!$F$60:$J$62,'[3]23'!$O$60:$P$62,'[3]23'!$A$9:$A$25,P1_T23_Protection</definedName>
    <definedName name="T23_Protection">'[3]23'!$A$60:$A$62,'[3]23'!$F$60:$J$62,'[3]23'!$O$60:$P$62,'[3]23'!$A$9:$A$25,P1_T23_Protection</definedName>
    <definedName name="T24?ItemComments">'[1]24'!#REF!</definedName>
    <definedName name="T24?Items">'[1]24'!#REF!</definedName>
    <definedName name="T24?Units">'[1]24'!#REF!</definedName>
    <definedName name="T24_Protection">'[3]24'!$E$24:$H$37,'[3]24'!$B$35:$B$37,'[3]24'!$E$41:$H$42,'[3]24'!$J$8:$M$21,'[3]24'!$J$24:$M$37,'[3]24'!$J$41:$M$42,'[3]24'!$E$8:$H$21</definedName>
    <definedName name="T25?ItemComments">'[1]25'!#REF!</definedName>
    <definedName name="T25?Items">'[1]25'!#REF!</definedName>
    <definedName name="T25?Units">'[1]25'!#REF!</definedName>
    <definedName name="T25_protection" localSheetId="0">P1_T25_protection,P2_T25_protection</definedName>
    <definedName name="T25_protection">P1_T25_protection,P2_T25_protection</definedName>
    <definedName name="T26?axis?R?ВРАС">'[3]26'!$C$34:$N$36,'[3]26'!$C$22:$N$24</definedName>
    <definedName name="T26?axis?R?ВРАС?">'[3]26'!$B$34:$B$36,'[3]26'!$B$22:$B$24</definedName>
    <definedName name="T26?L1">'[3]26'!$F$8:$N$8,'[3]26'!$C$8:$D$8</definedName>
    <definedName name="T26?L1.1">'[3]26'!$F$10:$N$10,'[3]26'!$C$10:$D$10</definedName>
    <definedName name="T26?L2">'[3]26'!$F$11:$N$11,'[3]26'!$C$11:$D$11</definedName>
    <definedName name="T26?L2.1">'[3]26'!$F$13:$N$13,'[3]26'!$C$13:$D$13</definedName>
    <definedName name="T26?L3">'[3]26'!$F$14:$N$14,'[3]26'!$C$14:$D$14</definedName>
    <definedName name="T26?L4">'[3]26'!$F$15:$N$15,'[3]26'!$C$15:$D$15</definedName>
    <definedName name="T26?L5">'[3]26'!$F$16:$N$16,'[3]26'!$C$16:$D$16</definedName>
    <definedName name="T26?L5.1">'[3]26'!$F$18:$N$18,'[3]26'!$C$18:$D$18</definedName>
    <definedName name="T26?L5.2">'[3]26'!$F$19:$N$19,'[3]26'!$C$19:$D$19</definedName>
    <definedName name="T26?L5.3">'[3]26'!$F$20:$N$20,'[3]26'!$C$20:$D$20</definedName>
    <definedName name="T26?L5.3.x">'[3]26'!$F$22:$N$24,'[3]26'!$C$22:$D$24</definedName>
    <definedName name="T26?L6">'[3]26'!$F$26:$N$26,'[3]26'!$C$26:$D$26</definedName>
    <definedName name="T26?L7">'[3]26'!$F$27:$N$27,'[3]26'!$C$27:$D$27</definedName>
    <definedName name="T26?L7.1">'[3]26'!$F$29:$N$29,'[3]26'!$C$29:$D$29</definedName>
    <definedName name="T26?L7.2">'[3]26'!$F$30:$N$30,'[3]26'!$C$30:$D$30</definedName>
    <definedName name="T26?L7.3">'[3]26'!$F$31:$N$31,'[3]26'!$C$31:$D$31</definedName>
    <definedName name="T26?L7.4">'[3]26'!$F$32:$N$32,'[3]26'!$C$32:$D$32</definedName>
    <definedName name="T26?L7.4.x">'[3]26'!$F$34:$N$36,'[3]26'!$C$34:$D$36</definedName>
    <definedName name="T26?L8">'[3]26'!$F$38:$N$38,'[3]26'!$C$38:$D$38</definedName>
    <definedName name="T26_Protection" localSheetId="0">'[3]26'!$K$34:$N$36,'[3]26'!$B$22:$B$24,P1_T26_Protection,P2_T26_Protection</definedName>
    <definedName name="T26_Protection">'[3]26'!$K$34:$N$36,'[3]26'!$B$22:$B$24,P1_T26_Protection,P2_T26_Protection</definedName>
    <definedName name="T27?axis?R?ВРАС">'[3]27'!$C$34:$S$36,'[3]27'!$C$22:$S$24</definedName>
    <definedName name="T27?axis?R?ВРАС?">'[3]27'!$B$34:$B$36,'[3]27'!$B$22:$B$24</definedName>
    <definedName name="T27?Items">#REF!</definedName>
    <definedName name="T27?L1.1">'[3]27'!$F$10:$S$10,'[3]27'!$C$10:$D$10</definedName>
    <definedName name="T27?L2.1">'[3]27'!$F$13:$S$13,'[3]27'!$C$13:$D$13</definedName>
    <definedName name="T27?L5.3">'[3]27'!$F$20:$S$20,'[3]27'!$C$20:$D$20</definedName>
    <definedName name="T27?L5.3.x">'[3]27'!$F$22:$S$24,'[3]27'!$C$22:$D$24</definedName>
    <definedName name="T27?L7">'[3]27'!$F$27:$S$27,'[3]27'!$C$27:$D$27</definedName>
    <definedName name="T27?L7.1">'[3]27'!$F$29:$S$29,'[3]27'!$C$29:$D$29</definedName>
    <definedName name="T27?L7.2">'[3]27'!$F$30:$S$30,'[3]27'!$C$30:$D$30</definedName>
    <definedName name="T27?L7.3">'[3]27'!$F$31:$S$31,'[3]27'!$C$31:$D$31</definedName>
    <definedName name="T27?L7.4">'[3]27'!$F$32:$S$32,'[3]27'!$C$32:$D$32</definedName>
    <definedName name="T27?L7.4.x">'[3]27'!$F$34:$S$36,'[3]27'!$C$34:$D$36</definedName>
    <definedName name="T27?L8">'[3]27'!$F$38:$S$38,'[3]27'!$C$38:$D$38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 localSheetId="0">'[3]27'!$P$34:$S$36,'[3]27'!$B$22:$B$24,P1_T27_Protection,P2_T27_Protection,P3_T27_Protection</definedName>
    <definedName name="T27_Protection">'[3]27'!$P$34:$S$36,'[3]27'!$B$22:$B$24,P1_T27_Protection,P2_T27_Protection,P3_T27_Protection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P2_T28?axis?R?ПЭ,P3_T28?axis?R?ПЭ,P4_T28?axis?R?ПЭ,P5_T28?axis?R?ПЭ,'Информация'!P6_T28?axis?R?ПЭ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P2_T28?axis?R?ПЭ?,P3_T28?axis?R?ПЭ?,P4_T28?axis?R?ПЭ?,P5_T28?axis?R?ПЭ?,'Информация'!P6_T28?axis?R?ПЭ?</definedName>
    <definedName name="T28?axis?R?ПЭ?">P2_T28?axis?R?ПЭ?,P3_T28?axis?R?ПЭ?,P4_T28?axis?R?ПЭ?,P5_T28?axis?R?ПЭ?,P6_T28?axis?R?ПЭ?</definedName>
    <definedName name="T28?Data" localSheetId="0">'[3]28'!$D$190:$E$213,'[3]28'!$G$164:$H$187,'[3]28'!$D$164:$E$187,'[3]28'!$D$138:$I$161,'[3]28'!$D$8:$I$109,'[3]28'!$D$112:$I$135,P1_T28?Data</definedName>
    <definedName name="T28?Data">'[3]28'!$D$190:$E$213,'[3]28'!$G$164:$H$187,'[3]28'!$D$164:$E$187,'[3]28'!$D$138:$I$161,'[3]28'!$D$8:$I$109,'[3]28'!$D$112:$I$135,P1_T28?Data</definedName>
    <definedName name="T28?item_ext?ВСЕГО">'[3]28'!$I$8:$I$292,'[3]28'!$F$8:$F$292</definedName>
    <definedName name="T28?item_ext?ТЭ">'[3]28'!$E$8:$E$292,'[3]28'!$H$8:$H$292</definedName>
    <definedName name="T28?item_ext?ЭЭ">'[3]28'!$D$8:$D$292,'[3]28'!$G$8:$G$292</definedName>
    <definedName name="T28?L1.1.x">'[3]28'!$D$16:$I$18,'[3]28'!$D$11:$I$13</definedName>
    <definedName name="T28?L10.1.x">'[3]28'!$D$250:$I$252,'[3]28'!$D$245:$I$247</definedName>
    <definedName name="T28?L11.1.x">'[3]28'!$D$276:$I$278,'[3]28'!$D$271:$I$273</definedName>
    <definedName name="T28?L2.1.x">'[3]28'!$D$42:$I$44,'[3]28'!$D$37:$I$39</definedName>
    <definedName name="T28?L3.1.x">'[3]28'!$D$68:$I$70,'[3]28'!$D$63:$I$65</definedName>
    <definedName name="T28?L4.1.x">'[3]28'!$D$94:$I$96,'[3]28'!$D$89:$I$91</definedName>
    <definedName name="T28?L5.1.x">'[3]28'!$D$120:$I$122,'[3]28'!$D$115:$I$117</definedName>
    <definedName name="T28?L6.1.x">'[3]28'!$D$146:$I$148,'[3]28'!$D$141:$I$143</definedName>
    <definedName name="T28?L7.1.x">'[3]28'!$D$172:$I$174,'[3]28'!$D$167:$I$169</definedName>
    <definedName name="T28?L8.1.x">'[3]28'!$D$198:$I$200,'[3]28'!$D$193:$I$195</definedName>
    <definedName name="T28?L9.1.x">'[3]28'!$D$224:$I$226,'[3]28'!$D$219:$I$221</definedName>
    <definedName name="T28?unit?ГКАЛЧ">'[3]28'!$H$164:$H$187,'[3]28'!$E$164:$E$187</definedName>
    <definedName name="T28?unit?МКВТЧ">'[3]28'!$G$190:$G$213,'[3]28'!$D$190:$D$213</definedName>
    <definedName name="T28?unit?РУБ.ГКАЛ">'[3]28'!$E$216:$E$239,'[3]28'!$E$268:$E$292,'[3]28'!$H$268:$H$292,'[3]28'!$H$216:$H$239</definedName>
    <definedName name="T28?unit?РУБ.ГКАЛЧ.МЕС">'[3]28'!$H$242:$H$265,'[3]28'!$E$242:$E$265</definedName>
    <definedName name="T28?unit?РУБ.ТКВТ.МЕС">'[3]28'!$G$242:$G$265,'[3]28'!$D$242:$D$265</definedName>
    <definedName name="T28?unit?РУБ.ТКВТЧ">'[3]28'!$G$216:$G$239,'[3]28'!$D$268:$D$292,'[3]28'!$G$268:$G$292,'[3]28'!$D$216:$D$239</definedName>
    <definedName name="T28?unit?ТГКАЛ">'[3]28'!$H$190:$H$213,'[3]28'!$E$190:$E$213</definedName>
    <definedName name="T28?unit?ТКВТ">'[3]28'!$G$164:$G$187,'[3]28'!$D$164:$D$187</definedName>
    <definedName name="T28?unit?ТРУБ">'[3]28'!$D$138:$I$161,'[3]28'!$D$8:$I$109</definedName>
    <definedName name="T28_Protection" localSheetId="0">P9_T28_Protection,P10_T28_Protection,P11_T28_Protection,'Информация'!P12_T28_Protection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ItemComments">'[1]4'!#REF!</definedName>
    <definedName name="T4?Items">'[1]4'!#REF!</definedName>
    <definedName name="T4?Units">'[1]4'!#REF!</definedName>
    <definedName name="T4_Protect" localSheetId="0">'[1]4'!$P$19:$Q$21,'[1]4'!$D$10:$E$13,P1_T4_Protect,P2_T4_Protect</definedName>
    <definedName name="T4_Protect">'[1]4'!$P$19:$Q$21,'[1]4'!$D$10:$E$13,P1_T4_Protect,P2_T4_Protect</definedName>
    <definedName name="T5?Columns">#REF!</definedName>
    <definedName name="T5?ItemComments">#REF!</definedName>
    <definedName name="T5?Items">#REF!</definedName>
    <definedName name="T5?Scope">#REF!</definedName>
    <definedName name="T5?Units">#REF!</definedName>
    <definedName name="T6?Columns">#REF!</definedName>
    <definedName name="T6?FirstYear">#REF!</definedName>
    <definedName name="T6?Scope">#REF!</definedName>
    <definedName name="T6?НАП">#REF!</definedName>
    <definedName name="T6?ПОТ">#REF!</definedName>
    <definedName name="T6_Protect" localSheetId="0">#REF!,#REF!,#REF!,#REF!,#REF!,#REF!,P1_T6_Protect</definedName>
    <definedName name="T6_Protect">#REF!,#REF!,#REF!,#REF!,#REF!,#REF!,P1_T6_Protect</definedName>
    <definedName name="T7?Data">#N/A</definedName>
    <definedName name="Table">#REF!</definedName>
    <definedName name="TEMP">#REF!,#REF!</definedName>
    <definedName name="TES">#REF!</definedName>
    <definedName name="TES_DATA">#REF!</definedName>
    <definedName name="TES_LIST">#REF!</definedName>
    <definedName name="TP2.1_Protect">'[1]P2'!$E$6:$F$10,'[1]P2'!$E$12:$F$15,'[1]P2'!#REF!</definedName>
    <definedName name="TP2.2?Columns">#REF!</definedName>
    <definedName name="TP2.2?Scope">#REF!</definedName>
    <definedName name="TTT">#REF!</definedName>
    <definedName name="VDOC">#REF!</definedName>
    <definedName name="Year">#REF!</definedName>
    <definedName name="ZERO">#REF!</definedName>
    <definedName name="БазовыйПериод">#REF!</definedName>
    <definedName name="БС">'[8]Справочники'!$A$4:$A$6</definedName>
    <definedName name="в23ё" localSheetId="0">'Информация'!в23ё</definedName>
    <definedName name="в23ё">[0]!в23ё</definedName>
    <definedName name="вв" localSheetId="0">'Информация'!вв</definedName>
    <definedName name="вв">[0]!вв</definedName>
    <definedName name="ВТОП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РУГОЕ">'[6]Справочники'!$A$26:$A$28</definedName>
    <definedName name="й" localSheetId="0">'Информация'!й</definedName>
    <definedName name="й">[0]!й</definedName>
    <definedName name="йй" localSheetId="0">'Информация'!йй</definedName>
    <definedName name="йй">[0]!йй</definedName>
    <definedName name="ке" localSheetId="0">'Информация'!ке</definedName>
    <definedName name="ке">[0]!ке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Р">#REF!</definedName>
    <definedName name="мым" localSheetId="0">'Информация'!мым</definedName>
    <definedName name="мым">[0]!мым</definedName>
    <definedName name="НСРФ">#REF!</definedName>
    <definedName name="НСРФ2">#REF!</definedName>
    <definedName name="_xlnm.Print_Area" localSheetId="1">'Анкета'!$A$1:$C$22</definedName>
    <definedName name="_xlnm.Print_Area" localSheetId="0">'Информация'!$B$1:$B$4</definedName>
    <definedName name="_xlnm.Print_Area" localSheetId="2">'отопление'!$A$1:$H$72</definedName>
    <definedName name="ораора" localSheetId="0">'[12]Ф-2 (для АО-энерго)'!$C$5:$D$5,'[12]Ф-2 (для АО-энерго)'!$C$52:$C$57,'[12]Ф-2 (для АО-энерго)'!$D$57:$G$57,[0]!P1_SCOPE_F2_PRT,[0]!P2_SCOPE_F2_PRT</definedName>
    <definedName name="ораора">'[12]Ф-2 (для АО-энерго)'!$C$5:$D$5,'[12]Ф-2 (для АО-энерго)'!$C$52:$C$57,'[12]Ф-2 (для АО-энерго)'!$D$57:$G$57,[0]!P1_SCOPE_F2_PRT,[0]!P2_SCOPE_F2_PRT</definedName>
    <definedName name="ОРГ">#REF!</definedName>
    <definedName name="Организация">#REF!</definedName>
    <definedName name="ПериодРегулирования">#REF!</definedName>
    <definedName name="Периоды_18_2">#REF!</definedName>
    <definedName name="ПоследнийГод">#REF!</definedName>
    <definedName name="ПЭ">'[6]Справочники'!$A$10:$A$12</definedName>
    <definedName name="РГК">'[6]Справочники'!$A$4:$A$4</definedName>
    <definedName name="с" localSheetId="0">'Информация'!с</definedName>
    <definedName name="с">[0]!с</definedName>
    <definedName name="сс" localSheetId="0">'Информация'!сс</definedName>
    <definedName name="сс">[0]!сс</definedName>
    <definedName name="сссс" localSheetId="0">'Информация'!сссс</definedName>
    <definedName name="сссс">[0]!сссс</definedName>
    <definedName name="ссы" localSheetId="0">'Информация'!ссы</definedName>
    <definedName name="ссы">[0]!ссы</definedName>
    <definedName name="ссы2" localSheetId="0">'Информация'!ссы2</definedName>
    <definedName name="ссы2">[0]!ссы2</definedName>
    <definedName name="у" localSheetId="0">'Информация'!у</definedName>
    <definedName name="у">[0]!у</definedName>
    <definedName name="УГОЛЬ">'[6]Справочники'!$A$19:$A$21</definedName>
    <definedName name="ц" localSheetId="0">'Информация'!ц</definedName>
    <definedName name="ц">[0]!ц</definedName>
    <definedName name="цу" localSheetId="0">'Информация'!цу</definedName>
    <definedName name="цу">[0]!цу</definedName>
    <definedName name="ыв" localSheetId="0">'Информация'!ыв</definedName>
    <definedName name="ыв">[0]!ыв</definedName>
    <definedName name="ыыыы" localSheetId="0">'Информация'!ыыыы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<sst xmlns="http://schemas.openxmlformats.org/spreadsheetml/2006/main" count="205" uniqueCount="164">
  <si>
    <t xml:space="preserve">В прилагаемых таблицах заполняются толькоячейки, окрашенные голубым цветом.
В случае если на предприятии не ведется раздельного учета затрат на производство и передачу тепловой энергии,
и утверждается только один тариф на тепловую энергию без выделения тарифа на услуги по передаче,
то Приложения, касающиеся услуг по передаче, не заполняются. 
</t>
  </si>
  <si>
    <t>4.5.</t>
  </si>
  <si>
    <t>4.5.1.</t>
  </si>
  <si>
    <t xml:space="preserve">Амортизация производственного оборудования    </t>
  </si>
  <si>
    <t>Ремонт и техническое обслуживание</t>
  </si>
  <si>
    <t>Вспомогательные материалы</t>
  </si>
  <si>
    <t>Расходы на содержание и эксплуатацию оборудования, в том числе:</t>
  </si>
  <si>
    <t>N п/п</t>
  </si>
  <si>
    <t>1.</t>
  </si>
  <si>
    <t>%</t>
  </si>
  <si>
    <t>3.</t>
  </si>
  <si>
    <t>Ед. изм.</t>
  </si>
  <si>
    <t>2.</t>
  </si>
  <si>
    <t>Статьи затрат</t>
  </si>
  <si>
    <t>Топливо на технологические нужды</t>
  </si>
  <si>
    <t>тыс.руб.</t>
  </si>
  <si>
    <t>Электроэнергия на технологические нужды</t>
  </si>
  <si>
    <t>тыс.кВтч</t>
  </si>
  <si>
    <t xml:space="preserve">Вода на технологические нужды </t>
  </si>
  <si>
    <t>5.</t>
  </si>
  <si>
    <t>Фонд оплаты труда ППП</t>
  </si>
  <si>
    <t>6.</t>
  </si>
  <si>
    <t>7.</t>
  </si>
  <si>
    <t xml:space="preserve">Цеховые расходы         </t>
  </si>
  <si>
    <t>8.</t>
  </si>
  <si>
    <t>Общехозяйственные  расходы</t>
  </si>
  <si>
    <t>9.</t>
  </si>
  <si>
    <t>плата за выбросы</t>
  </si>
  <si>
    <t>транспортный налог</t>
  </si>
  <si>
    <t>Себестоимость 1 Гкал (п.10/п.11)</t>
  </si>
  <si>
    <t>руб./Гкал</t>
  </si>
  <si>
    <t>Недополученный по независящим причинам доход</t>
  </si>
  <si>
    <t>Прибыль</t>
  </si>
  <si>
    <t>Руководитель организации:</t>
  </si>
  <si>
    <t>4.1.</t>
  </si>
  <si>
    <t>4.2.</t>
  </si>
  <si>
    <t>4.3.</t>
  </si>
  <si>
    <t>10.</t>
  </si>
  <si>
    <t>11.</t>
  </si>
  <si>
    <t>12.</t>
  </si>
  <si>
    <t>13.</t>
  </si>
  <si>
    <t>14.</t>
  </si>
  <si>
    <t>15.</t>
  </si>
  <si>
    <t>17.</t>
  </si>
  <si>
    <t>16.</t>
  </si>
  <si>
    <t>4.</t>
  </si>
  <si>
    <t>Итого производственная  себестоимость</t>
  </si>
  <si>
    <t>Избыток средств  в предыдущем периоде регулирования</t>
  </si>
  <si>
    <t>Гкал</t>
  </si>
  <si>
    <t>18.</t>
  </si>
  <si>
    <t>тыс.м3 (газ)</t>
  </si>
  <si>
    <t>Отпуск тепловой энергии от котельной  (Qотп) или полезный отпуск</t>
  </si>
  <si>
    <t>19.</t>
  </si>
  <si>
    <t>Тариф производства тепловой энергии (п.17/п.11)</t>
  </si>
  <si>
    <t>Всего (п.10+п.13+п.14-п.15+п.16)</t>
  </si>
  <si>
    <t>10.1.</t>
  </si>
  <si>
    <t>10.2.</t>
  </si>
  <si>
    <t>10.3.</t>
  </si>
  <si>
    <t>в том числе на 1 Гкал, руб/Гкал</t>
  </si>
  <si>
    <t>Рентабельность</t>
  </si>
  <si>
    <t>17.1.</t>
  </si>
  <si>
    <t>АНКЕТА</t>
  </si>
  <si>
    <t>Наименование организации:</t>
  </si>
  <si>
    <t>Организационно правовая форма</t>
  </si>
  <si>
    <t>Система налогообложения организации:</t>
  </si>
  <si>
    <t>ИНН</t>
  </si>
  <si>
    <t>КПП</t>
  </si>
  <si>
    <t>Почтовый адрес:</t>
  </si>
  <si>
    <t xml:space="preserve">Документы (наименование, № и дата) подтверждающие право владения </t>
  </si>
  <si>
    <t>Руководитель организации</t>
  </si>
  <si>
    <t>Номер контактного телефона:</t>
  </si>
  <si>
    <t>Должностное лицо, ответственное за составление формы</t>
  </si>
  <si>
    <t>Должность:</t>
  </si>
  <si>
    <t>Факс:</t>
  </si>
  <si>
    <t>Email:</t>
  </si>
  <si>
    <t>Дата составления шаблона:</t>
  </si>
  <si>
    <t>________________________</t>
  </si>
  <si>
    <t>Право владения теплоэнергетическим имуществом (собственность/аренда/хоз. ведение/оперативное управление)</t>
  </si>
  <si>
    <t>Организован ли на предприятии раздельный учет затрат по производсту, передаче тепловой энергии</t>
  </si>
  <si>
    <t>Ф.И.О.:
(с расшифровкой)</t>
  </si>
  <si>
    <t>4.2.1.</t>
  </si>
  <si>
    <t>4.2.2.</t>
  </si>
  <si>
    <t>4.1.1.</t>
  </si>
  <si>
    <t>в том числе: реагенты</t>
  </si>
  <si>
    <t>По всем возникающим вопросам можно обращаться 
к специалистам РЭК УР по телефону
51-30-73 
51-20-11
или на электронный адрес tek@rekudm.ru</t>
  </si>
  <si>
    <t>Юридический адрес:</t>
  </si>
  <si>
    <t>да</t>
  </si>
  <si>
    <t>нет</t>
  </si>
  <si>
    <t>Единый сельскохозяйственный налог</t>
  </si>
  <si>
    <t>Упрощенная система налогообложения</t>
  </si>
  <si>
    <t>Общий режим налогообложения</t>
  </si>
  <si>
    <t>Прочие прямые расходы, в том числе:</t>
  </si>
  <si>
    <t>7.1.</t>
  </si>
  <si>
    <t>7.2.</t>
  </si>
  <si>
    <t xml:space="preserve">аренда производственного оборудования    </t>
  </si>
  <si>
    <t>лизинговые платежи</t>
  </si>
  <si>
    <t>Налоги, в том числе:</t>
  </si>
  <si>
    <t xml:space="preserve">в том числе:
техническое обслуживание </t>
  </si>
  <si>
    <t>Услуги сторонних (подрядных) организаций</t>
  </si>
  <si>
    <t xml:space="preserve">капитальный ремонт </t>
  </si>
  <si>
    <t>в том числе:
капитальный ремонт  (хоз. способ)</t>
  </si>
  <si>
    <t>Страховые взносы социального характера</t>
  </si>
  <si>
    <t>земельный налог</t>
  </si>
  <si>
    <t>Факт 2009 года</t>
  </si>
  <si>
    <t>Муниципальное образование (по месту осуществления регулируемой деятельности):</t>
  </si>
  <si>
    <t>ООО "РС-Сервис"</t>
  </si>
  <si>
    <t>Общество ограниченной ответственностью</t>
  </si>
  <si>
    <t>1804009118</t>
  </si>
  <si>
    <t>МО "Воткинский район": МО (поселение) "Большекиварское", МО "Город Воткинск": ул. Тихая</t>
  </si>
  <si>
    <t>180401001</t>
  </si>
  <si>
    <t>Воткинский район,д. Кукуи, ул. Советская д.27</t>
  </si>
  <si>
    <t>аренда</t>
  </si>
  <si>
    <t>Кузьмин Владимир Анатольевич</t>
  </si>
  <si>
    <t>(34145) 5-10-62</t>
  </si>
  <si>
    <t>Вахрушева Ольга Геннадьевна</t>
  </si>
  <si>
    <t>экономист</t>
  </si>
  <si>
    <t>(34145) 5-18-83</t>
  </si>
  <si>
    <t>(34145) 5 10 62</t>
  </si>
  <si>
    <t>votr2@udm.net</t>
  </si>
  <si>
    <t>Договора аренды помещений и оборудования от 30 ноября 2009 года № 4, №5</t>
  </si>
  <si>
    <t>Объединенный участок</t>
  </si>
  <si>
    <t>№</t>
  </si>
  <si>
    <t>Показатели</t>
  </si>
  <si>
    <t>Ед.из.</t>
  </si>
  <si>
    <t>Удельная норма расхода условного топлива(bусл)</t>
  </si>
  <si>
    <t>кг/Гкал</t>
  </si>
  <si>
    <t>Удельная норма расхода натурального топлива(bнат)</t>
  </si>
  <si>
    <r>
      <t>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/Гкал</t>
    </r>
  </si>
  <si>
    <t>Удельная норма расхода электроэнергии на производство тепловой энергии</t>
  </si>
  <si>
    <t>кВт.ч/Гкал</t>
  </si>
  <si>
    <r>
      <t>Теплота сгорания натурального топлива (Q</t>
    </r>
    <r>
      <rPr>
        <vertAlign val="subscript"/>
        <sz val="11"/>
        <rFont val="Times New Roman"/>
        <family val="1"/>
      </rPr>
      <t>н</t>
    </r>
    <r>
      <rPr>
        <sz val="11"/>
        <rFont val="Times New Roman"/>
        <family val="1"/>
      </rPr>
      <t>)</t>
    </r>
  </si>
  <si>
    <r>
      <t>ккал/м</t>
    </r>
    <r>
      <rPr>
        <vertAlign val="superscript"/>
        <sz val="11"/>
        <rFont val="Times New Roman"/>
        <family val="1"/>
      </rPr>
      <t>3</t>
    </r>
  </si>
  <si>
    <t>Краткая характеристика предприятия.</t>
  </si>
  <si>
    <t xml:space="preserve">Основной вид деятельности: предоставление жилищных и коммунальных услуг </t>
  </si>
  <si>
    <r>
      <t>2.</t>
    </r>
    <r>
      <rPr>
        <sz val="7"/>
        <rFont val="Times New Roman"/>
        <family val="1"/>
      </rPr>
      <t xml:space="preserve">             </t>
    </r>
    <r>
      <rPr>
        <b/>
        <sz val="12"/>
        <rFont val="Times New Roman"/>
        <family val="1"/>
      </rPr>
      <t>Количество котлов и установленная мощность теплоисточников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всего на 2010 год:</t>
    </r>
    <r>
      <rPr>
        <sz val="12"/>
        <rFont val="Times New Roman"/>
        <family val="1"/>
      </rPr>
      <t xml:space="preserve">    </t>
    </r>
  </si>
  <si>
    <r>
      <t>4.</t>
    </r>
    <r>
      <rPr>
        <sz val="7"/>
        <rFont val="Times New Roman"/>
        <family val="1"/>
      </rPr>
      <t xml:space="preserve">             </t>
    </r>
    <r>
      <rPr>
        <b/>
        <sz val="12"/>
        <rFont val="Times New Roman"/>
        <family val="1"/>
      </rPr>
      <t xml:space="preserve">Количество ЦТП </t>
    </r>
    <r>
      <rPr>
        <sz val="12"/>
        <rFont val="Times New Roman"/>
        <family val="1"/>
      </rPr>
      <t>– нет</t>
    </r>
  </si>
  <si>
    <t>Общество с ограниченной ответственностью «Феникс»</t>
  </si>
  <si>
    <t>427429, Удмуртская Республика, Воткинский район, д. Гавриловка, ул. Дружбы, д. 11</t>
  </si>
  <si>
    <t>Факт 2010 года</t>
  </si>
  <si>
    <t>Факт 2011 года</t>
  </si>
  <si>
    <t>План 2012 год</t>
  </si>
  <si>
    <t>ИНН 1804009372, КПП 180401001, БИК 049401871</t>
  </si>
  <si>
    <t>р/с 40702810906000000782  АКБ "Ижкомбанк" (ОАО) г. Ижевск</t>
  </si>
  <si>
    <t>к/сч. 30101810900000000871</t>
  </si>
  <si>
    <t>тел., факс 8(34145) 6-68-03</t>
  </si>
  <si>
    <t>Генеральный директор - Варламов Андрей Генрихович</t>
  </si>
  <si>
    <t>Главный бухгалтер - Никитина Людмила Геннадьевна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</si>
  <si>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b/>
        <sz val="12"/>
        <rFont val="Times New Roman"/>
        <family val="1"/>
      </rPr>
      <t>Количество котельных всего - 5,  расположены д. Гавриловка, с Камское, с. Первомайский, д. Беркуты, г. Воткинск (п. Вогулка)</t>
    </r>
  </si>
  <si>
    <t xml:space="preserve"> Основные средства используются на правах аренды согласно договоров заключенных с МУП ЖКХ «Энергия» МО «Воткинский район». </t>
  </si>
  <si>
    <t>д. Гаврилока КВ-1-2шт-2 Гкал/ч; с Камское Братск -1-4шт-4Гкал/ч; с. Первомайский КВ-1-3шт-23Гкал/ч; д. Беркуты ДКВР4 -1шт-4 Гкал/ч, п . Вогулка КВ-0,63-2шт-1,26 Гкал/ч. Всего по предприятию 12 котлов - 14,26 Гкал/ч</t>
  </si>
  <si>
    <r>
      <t>3.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КПД средний работающих котлов 91%</t>
    </r>
  </si>
  <si>
    <r>
      <t>5.</t>
    </r>
    <r>
      <rPr>
        <sz val="7"/>
        <rFont val="Times New Roman"/>
        <family val="1"/>
      </rPr>
      <t xml:space="preserve">             </t>
    </r>
    <r>
      <rPr>
        <b/>
        <sz val="12"/>
        <rFont val="Times New Roman"/>
        <family val="1"/>
      </rPr>
      <t>Протяженность тепловых сетей: 11,4 км</t>
    </r>
  </si>
  <si>
    <t>Калькуляция расходов, связанных с  производством тепловой энергии и расчет тарифа на производимую тепловую энергию ООО "Феникс" Воткинского района за 2009-2011 годы, план 2012 года</t>
  </si>
  <si>
    <t>тариф с 01.01.2012 по 30.06.2012</t>
  </si>
  <si>
    <t>тариф с 01.07.2012 по 31.08.2012</t>
  </si>
  <si>
    <t>тариф с 01.09.2012 по 31.12.2012</t>
  </si>
  <si>
    <r>
      <t xml:space="preserve"> </t>
    </r>
    <r>
      <rPr>
        <b/>
        <sz val="10"/>
        <rFont val="Tahoma"/>
        <family val="2"/>
      </rPr>
      <t xml:space="preserve">Для рассмотрения предложения об утверждении тарифов на тепловую энергию энергоснабжающая организация предоставляет 
в РЭК Удмуртской Республики следующие материалы:
- письмо на имя председателя РЭК с кратким обоснованием причины  изменения тарифов на тепловую энергию, с указанием 
фамилии, имени, отчества ответственного исполнителя и контактного телефона;
- расчетные таблицы согласно данного шаблона  (приложения 1-12);
- энергопаспорт котельной;
- схема тепловых сетей организации;
- расчет тепловых потерь в тепловых сетях организации или заключение экспертной организации по расчету тепловых потерь;
- сведения о наличии групп учета тепловой энергии, электрической энергии и воды с указанием мест установки;
- расчет расхода воды на технологические цели;
- режимные карты котлов или паспортные данные котлов;
- копии последних предъявленных счетов–фактур на топливо, воду, электроэнергию, реагенты;
- расчет нормативной численности производственного персонала, участвующего в технологическом процессе производства и 
передачи тепловой энергии, копия штатного расписания котельной и участка тепловых сетей, фактическая численность персонала;
- форма статистической отчетности №1-т «Сведения о численности, заработной плате по видам деятельности»
 за последний отчетный период;
- форма статистической отчетности №4-топливо «Сведения об остатках, поступлении и расходе топлива,
 сборе и использовании отработанных нефтепродуктов» за последний отчетный период;
- форма статистической отчетности №4-запасы «Сведения о запасах топлива» за последний отчетный период;
- копия Положения по учетной политике на предприятии;
- отчетная калькуляция себестоимости тепловой энергии, отпускаемой муниципальными 
энергоснабжающими организациями, за два предыдущих года;
- бухгалтерский баланс за прошедший год и первый квартал текущего года (форма №1,2,3,4,5) 
с отметкой налоговой инспекции;
- анализ субсчетов, на которых собираются затраты по производству и передаче тепловой энергии,
 за прошедший год и за первый квартал текущего года за подписью бухгалтера;
- расшифровка текущих и капитальных ремонтов с предоставлением обосновывающих документов 
за прошедший год и план на период регулирования;
- справка о планируемых и фактических выплатах из бюджета, расшифровка дебиторской и кредиторской 
задолженности за прошедший год и первый квартал текущего года за подписью главного бухгалтера;
- решения об утверждении нормативов удельного расхода топлива на отпущенную тепловую энергию и нормативов технологических 
потерь при передаче тепловой энергии.
Информация (расчетные таблицы и обосновывающие материалы) представляется на рассмотрение
в РЭК Удмуртской Республики в сброшюрованном виде (папка) за подписью ответственного исполнителя
 и руководителя предприятия или главного энергетика, а также все расчетные таблицы (приложения) 
представляются дополнительно в электронном виде (формат Excel).
 </t>
    </r>
    <r>
      <rPr>
        <sz val="10"/>
        <rFont val="Tahoma"/>
        <family val="2"/>
      </rPr>
      <t xml:space="preserve">
</t>
    </r>
  </si>
  <si>
    <t>упрощенная система налогообложения</t>
  </si>
  <si>
    <t>в т.ч. население</t>
  </si>
  <si>
    <t>бюджетные организации</t>
  </si>
  <si>
    <t>прочие потребители</t>
  </si>
  <si>
    <t>Единый налог при упрощенной системе налогообложения - 1%</t>
  </si>
  <si>
    <t>Удельный расход топлива, электроэнергии на производство и передачу  тепловой энергии, утвержденной РЭК</t>
  </si>
  <si>
    <r>
      <t>тыс. м</t>
    </r>
    <r>
      <rPr>
        <vertAlign val="superscript"/>
        <sz val="1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</si>
</sst>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%"/>
    <numFmt numFmtId="169" formatCode="0.000"/>
    <numFmt numFmtId="170" formatCode="General_)"/>
    <numFmt numFmtId="171" formatCode="&quot;$&quot;#,##0_);[Red]\(&quot;$&quot;#,##0\)"/>
    <numFmt numFmtId="172" formatCode="_-* #,##0.0_р_._-;\-* #,##0.0_р_._-;_-* &quot;-&quot;??_р_._-;_-@_-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-* #,##0_$_-;\-* #,##0_$_-;_-* &quot;-&quot;_$_-;_-@_-"/>
    <numFmt numFmtId="182" formatCode="_-* #,##0.00&quot;$&quot;_-;\-* #,##0.00&quot;$&quot;_-;_-* &quot;-&quot;??&quot;$&quot;_-;_-@_-"/>
    <numFmt numFmtId="183" formatCode="_-* #,##0.00_$_-;\-* #,##0.00_$_-;_-* &quot;-&quot;??_$_-;_-@_-"/>
    <numFmt numFmtId="184" formatCode="0.00000"/>
    <numFmt numFmtId="185" formatCode="0.0000"/>
    <numFmt numFmtId="186" formatCode="#,##0.000"/>
    <numFmt numFmtId="187" formatCode="#,##0.0"/>
    <numFmt numFmtId="188" formatCode="_-* #,##0.00_р_._-;\-* #,##0.00_р_._-;_-* &quot;-&quot;_р_._-;_-@_-"/>
    <numFmt numFmtId="189" formatCode="#,##0.0000"/>
    <numFmt numFmtId="190" formatCode="_-* #,##0_р_._-;\-* #,##0_р_._-;_-* &quot;-&quot;??_р_._-;_-@_-"/>
    <numFmt numFmtId="191" formatCode="_-* #,##0.000_р_._-;\-* #,##0.000_р_._-;_-* &quot;-&quot;_р_._-;_-@_-"/>
    <numFmt numFmtId="192" formatCode="0.0000000"/>
    <numFmt numFmtId="193" formatCode="0.000000"/>
    <numFmt numFmtId="194" formatCode="[$€-2]\ ###,000_);[Red]\([$€-2]\ ###,000\)"/>
    <numFmt numFmtId="195" formatCode="[$-FC19]d\ mmmm\ yyyy\ &quot;г.&quot;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#,##0_ ;\-#,##0\ "/>
    <numFmt numFmtId="218" formatCode="[$-809]dd\ mmmm\ yyyy"/>
    <numFmt numFmtId="219" formatCode="[$-F400]h:mm:ss\ AM/PM"/>
    <numFmt numFmtId="220" formatCode="#,##0.0_р_."/>
    <numFmt numFmtId="221" formatCode="#,##0.00000"/>
    <numFmt numFmtId="222" formatCode="000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sz val="10"/>
      <name val="NTHarmonica"/>
      <family val="0"/>
    </font>
    <font>
      <sz val="8"/>
      <name val="Tahoma"/>
      <family val="2"/>
    </font>
    <font>
      <b/>
      <sz val="18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10"/>
      <name val="Tahoma"/>
      <family val="2"/>
    </font>
    <font>
      <sz val="14"/>
      <name val="Tahoma"/>
      <family val="2"/>
    </font>
    <font>
      <sz val="26"/>
      <name val="Tahoma"/>
      <family val="2"/>
    </font>
    <font>
      <sz val="20"/>
      <name val="Tahoma"/>
      <family val="2"/>
    </font>
    <font>
      <sz val="14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1" fontId="7" fillId="0" borderId="0" applyFont="0" applyFill="0" applyBorder="0" applyAlignment="0" applyProtection="0"/>
    <xf numFmtId="49" fontId="8" fillId="0" borderId="0" applyBorder="0">
      <alignment vertical="top"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170" fontId="0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11" fillId="0" borderId="2" applyBorder="0">
      <alignment horizontal="center" vertical="center" wrapText="1"/>
      <protection/>
    </xf>
    <xf numFmtId="170" fontId="12" fillId="2" borderId="1">
      <alignment/>
      <protection/>
    </xf>
    <xf numFmtId="4" fontId="8" fillId="3" borderId="3" applyBorder="0">
      <alignment horizontal="right"/>
      <protection/>
    </xf>
    <xf numFmtId="0" fontId="13" fillId="4" borderId="0" applyFill="0">
      <alignment wrapText="1"/>
      <protection/>
    </xf>
    <xf numFmtId="0" fontId="14" fillId="0" borderId="0">
      <alignment horizontal="center" vertical="top" wrapText="1"/>
      <protection/>
    </xf>
    <xf numFmtId="0" fontId="15" fillId="0" borderId="0">
      <alignment horizontal="center" vertical="center" wrapText="1"/>
      <protection/>
    </xf>
    <xf numFmtId="0" fontId="16" fillId="0" borderId="0">
      <alignment/>
      <protection/>
    </xf>
    <xf numFmtId="49" fontId="8" fillId="0" borderId="0" applyBorder="0">
      <alignment vertical="top"/>
      <protection/>
    </xf>
    <xf numFmtId="0" fontId="0" fillId="0" borderId="0">
      <alignment/>
      <protection/>
    </xf>
    <xf numFmtId="49" fontId="8" fillId="0" borderId="0" applyBorder="0">
      <alignment vertical="top"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9" fontId="13" fillId="0" borderId="0">
      <alignment horizontal="center"/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8" fillId="4" borderId="0" applyFont="0" applyBorder="0">
      <alignment horizontal="right"/>
      <protection/>
    </xf>
    <xf numFmtId="4" fontId="8" fillId="4" borderId="4" applyBorder="0">
      <alignment horizontal="right"/>
      <protection/>
    </xf>
    <xf numFmtId="4" fontId="8" fillId="5" borderId="5" applyBorder="0">
      <alignment horizontal="right"/>
      <protection/>
    </xf>
  </cellStyleXfs>
  <cellXfs count="100">
    <xf numFmtId="0" fontId="0" fillId="0" borderId="0" xfId="0" applyAlignment="1">
      <alignment/>
    </xf>
    <xf numFmtId="49" fontId="8" fillId="0" borderId="0" xfId="34">
      <alignment vertical="top"/>
      <protection/>
    </xf>
    <xf numFmtId="49" fontId="2" fillId="0" borderId="0" xfId="34" applyFont="1" applyAlignment="1">
      <alignment horizontal="left" vertical="center" wrapText="1"/>
      <protection/>
    </xf>
    <xf numFmtId="49" fontId="8" fillId="0" borderId="0" xfId="34" applyAlignment="1">
      <alignment horizontal="left" vertical="center" wrapText="1"/>
      <protection/>
    </xf>
    <xf numFmtId="49" fontId="8" fillId="0" borderId="0" xfId="34" applyFont="1" applyAlignment="1">
      <alignment vertical="top" wrapText="1"/>
      <protection/>
    </xf>
    <xf numFmtId="49" fontId="20" fillId="0" borderId="4" xfId="32" applyFont="1" applyFill="1" applyBorder="1" applyAlignment="1">
      <alignment vertical="center"/>
      <protection/>
    </xf>
    <xf numFmtId="49" fontId="20" fillId="0" borderId="6" xfId="32" applyFont="1" applyFill="1" applyBorder="1" applyAlignment="1">
      <alignment vertical="center"/>
      <protection/>
    </xf>
    <xf numFmtId="49" fontId="20" fillId="0" borderId="6" xfId="32" applyFont="1" applyFill="1" applyBorder="1" applyAlignment="1">
      <alignment vertical="center" wrapText="1"/>
      <protection/>
    </xf>
    <xf numFmtId="49" fontId="20" fillId="0" borderId="7" xfId="32" applyFont="1" applyFill="1" applyBorder="1" applyAlignment="1">
      <alignment vertical="center" wrapText="1"/>
      <protection/>
    </xf>
    <xf numFmtId="0" fontId="20" fillId="0" borderId="6" xfId="31" applyFont="1" applyFill="1" applyBorder="1" applyAlignment="1">
      <alignment horizontal="left" vertical="center"/>
      <protection/>
    </xf>
    <xf numFmtId="0" fontId="21" fillId="0" borderId="3" xfId="31" applyFont="1" applyFill="1" applyBorder="1" applyAlignment="1">
      <alignment horizontal="right" vertical="center" wrapText="1"/>
      <protection/>
    </xf>
    <xf numFmtId="0" fontId="21" fillId="0" borderId="3" xfId="31" applyFont="1" applyFill="1" applyBorder="1" applyAlignment="1">
      <alignment horizontal="right" vertical="center"/>
      <protection/>
    </xf>
    <xf numFmtId="12" fontId="24" fillId="6" borderId="3" xfId="34" applyNumberFormat="1" applyFont="1" applyFill="1" applyBorder="1" applyAlignment="1">
      <alignment vertical="top" wrapText="1"/>
      <protection/>
    </xf>
    <xf numFmtId="49" fontId="26" fillId="0" borderId="0" xfId="34" applyFont="1">
      <alignment vertical="top"/>
      <protection/>
    </xf>
    <xf numFmtId="49" fontId="27" fillId="0" borderId="0" xfId="34" applyFont="1">
      <alignment vertical="top"/>
      <protection/>
    </xf>
    <xf numFmtId="49" fontId="2" fillId="0" borderId="0" xfId="34" applyFont="1" applyAlignment="1">
      <alignment vertical="center" wrapText="1"/>
      <protection/>
    </xf>
    <xf numFmtId="49" fontId="8" fillId="0" borderId="0" xfId="34" applyAlignment="1">
      <alignment vertical="center" wrapText="1"/>
      <protection/>
    </xf>
    <xf numFmtId="49" fontId="25" fillId="6" borderId="8" xfId="34" applyFont="1" applyFill="1" applyBorder="1" applyAlignment="1">
      <alignment vertical="center"/>
      <protection/>
    </xf>
    <xf numFmtId="49" fontId="25" fillId="6" borderId="9" xfId="34" applyFont="1" applyFill="1" applyBorder="1" applyAlignment="1">
      <alignment vertical="center"/>
      <protection/>
    </xf>
    <xf numFmtId="0" fontId="25" fillId="6" borderId="10" xfId="31" applyNumberFormat="1" applyFont="1" applyFill="1" applyBorder="1" applyAlignment="1" applyProtection="1">
      <alignment horizontal="left" vertical="center"/>
      <protection locked="0"/>
    </xf>
    <xf numFmtId="196" fontId="25" fillId="6" borderId="11" xfId="31" applyNumberFormat="1" applyFont="1" applyFill="1" applyBorder="1" applyAlignment="1" applyProtection="1">
      <alignment horizontal="left" vertical="center" wrapText="1"/>
      <protection locked="0"/>
    </xf>
    <xf numFmtId="14" fontId="25" fillId="6" borderId="10" xfId="31" applyNumberFormat="1" applyFont="1" applyFill="1" applyBorder="1" applyAlignment="1" applyProtection="1">
      <alignment horizontal="left" vertical="center"/>
      <protection locked="0"/>
    </xf>
    <xf numFmtId="0" fontId="4" fillId="6" borderId="10" xfId="21" applyNumberFormat="1" applyFill="1" applyBorder="1" applyAlignment="1" applyProtection="1">
      <alignment horizontal="left" vertical="center"/>
      <protection locked="0"/>
    </xf>
    <xf numFmtId="2" fontId="2" fillId="7" borderId="3" xfId="0" applyNumberFormat="1" applyFont="1" applyFill="1" applyBorder="1" applyAlignment="1">
      <alignment horizontal="right" vertical="center" wrapText="1"/>
    </xf>
    <xf numFmtId="2" fontId="3" fillId="7" borderId="3" xfId="0" applyNumberFormat="1" applyFont="1" applyFill="1" applyBorder="1" applyAlignment="1">
      <alignment horizontal="right" vertical="center" wrapText="1"/>
    </xf>
    <xf numFmtId="0" fontId="2" fillId="7" borderId="3" xfId="0" applyFont="1" applyFill="1" applyBorder="1" applyAlignment="1">
      <alignment horizontal="right" vertical="center" wrapText="1"/>
    </xf>
    <xf numFmtId="2" fontId="3" fillId="7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30" fillId="0" borderId="3" xfId="0" applyFont="1" applyBorder="1" applyAlignment="1">
      <alignment vertical="top" wrapText="1"/>
    </xf>
    <xf numFmtId="0" fontId="30" fillId="0" borderId="3" xfId="0" applyFont="1" applyBorder="1" applyAlignment="1">
      <alignment horizontal="center" vertical="top" wrapText="1"/>
    </xf>
    <xf numFmtId="167" fontId="30" fillId="0" borderId="3" xfId="0" applyNumberFormat="1" applyFont="1" applyBorder="1" applyAlignment="1">
      <alignment horizontal="center" vertical="top" wrapText="1"/>
    </xf>
    <xf numFmtId="2" fontId="30" fillId="0" borderId="3" xfId="0" applyNumberFormat="1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center" wrapText="1"/>
    </xf>
    <xf numFmtId="49" fontId="25" fillId="6" borderId="13" xfId="34" applyFont="1" applyFill="1" applyBorder="1" applyAlignment="1">
      <alignment horizontal="center" vertical="center"/>
      <protection/>
    </xf>
    <xf numFmtId="0" fontId="1" fillId="7" borderId="0" xfId="0" applyFont="1" applyFill="1" applyAlignment="1">
      <alignment/>
    </xf>
    <xf numFmtId="49" fontId="25" fillId="6" borderId="14" xfId="34" applyFont="1" applyFill="1" applyBorder="1" applyAlignment="1">
      <alignment vertical="center"/>
      <protection/>
    </xf>
    <xf numFmtId="49" fontId="25" fillId="6" borderId="15" xfId="34" applyFont="1" applyFill="1" applyBorder="1" applyAlignment="1">
      <alignment vertical="center"/>
      <protection/>
    </xf>
    <xf numFmtId="0" fontId="36" fillId="7" borderId="16" xfId="0" applyFont="1" applyFill="1" applyBorder="1" applyAlignment="1">
      <alignment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center" wrapText="1"/>
    </xf>
    <xf numFmtId="2" fontId="2" fillId="7" borderId="12" xfId="0" applyNumberFormat="1" applyFont="1" applyFill="1" applyBorder="1" applyAlignment="1">
      <alignment horizontal="right" vertical="center" wrapText="1"/>
    </xf>
    <xf numFmtId="0" fontId="2" fillId="7" borderId="19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 vertical="center" wrapText="1"/>
    </xf>
    <xf numFmtId="16" fontId="2" fillId="7" borderId="19" xfId="0" applyNumberFormat="1" applyFont="1" applyFill="1" applyBorder="1" applyAlignment="1">
      <alignment horizontal="left" vertical="center" wrapText="1"/>
    </xf>
    <xf numFmtId="2" fontId="2" fillId="7" borderId="19" xfId="0" applyNumberFormat="1" applyFont="1" applyFill="1" applyBorder="1" applyAlignment="1">
      <alignment horizontal="right" vertical="center" wrapText="1"/>
    </xf>
    <xf numFmtId="0" fontId="2" fillId="7" borderId="12" xfId="0" applyFont="1" applyFill="1" applyBorder="1" applyAlignment="1">
      <alignment horizontal="left" vertical="center" wrapText="1" indent="2"/>
    </xf>
    <xf numFmtId="49" fontId="2" fillId="7" borderId="12" xfId="0" applyNumberFormat="1" applyFont="1" applyFill="1" applyBorder="1" applyAlignment="1">
      <alignment horizontal="left" vertical="center" wrapText="1"/>
    </xf>
    <xf numFmtId="49" fontId="2" fillId="7" borderId="12" xfId="0" applyNumberFormat="1" applyFont="1" applyFill="1" applyBorder="1" applyAlignment="1">
      <alignment horizontal="left" vertical="center" wrapText="1" indent="2"/>
    </xf>
    <xf numFmtId="0" fontId="3" fillId="7" borderId="3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8" fillId="7" borderId="0" xfId="0" applyFont="1" applyFill="1" applyAlignment="1">
      <alignment/>
    </xf>
    <xf numFmtId="0" fontId="2" fillId="7" borderId="3" xfId="0" applyFont="1" applyFill="1" applyBorder="1" applyAlignment="1">
      <alignment horizontal="left" vertical="center" wrapText="1"/>
    </xf>
    <xf numFmtId="10" fontId="2" fillId="7" borderId="12" xfId="0" applyNumberFormat="1" applyFont="1" applyFill="1" applyBorder="1" applyAlignment="1">
      <alignment horizontal="right" vertical="center" wrapText="1"/>
    </xf>
    <xf numFmtId="0" fontId="3" fillId="7" borderId="19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1" fontId="1" fillId="7" borderId="3" xfId="0" applyNumberFormat="1" applyFont="1" applyFill="1" applyBorder="1" applyAlignment="1">
      <alignment/>
    </xf>
    <xf numFmtId="0" fontId="1" fillId="7" borderId="3" xfId="0" applyFont="1" applyFill="1" applyBorder="1" applyAlignment="1">
      <alignment/>
    </xf>
    <xf numFmtId="2" fontId="1" fillId="7" borderId="3" xfId="0" applyNumberFormat="1" applyFont="1" applyFill="1" applyBorder="1" applyAlignment="1">
      <alignment/>
    </xf>
    <xf numFmtId="49" fontId="19" fillId="0" borderId="0" xfId="34" applyFont="1" applyBorder="1" applyAlignment="1">
      <alignment horizontal="center" vertical="center" wrapText="1"/>
      <protection/>
    </xf>
    <xf numFmtId="0" fontId="3" fillId="7" borderId="3" xfId="0" applyFont="1" applyFill="1" applyBorder="1" applyAlignment="1">
      <alignment/>
    </xf>
    <xf numFmtId="0" fontId="1" fillId="0" borderId="0" xfId="0" applyFont="1" applyAlignment="1">
      <alignment/>
    </xf>
    <xf numFmtId="0" fontId="1" fillId="7" borderId="3" xfId="0" applyFont="1" applyFill="1" applyBorder="1" applyAlignment="1">
      <alignment horizontal="center" vertical="center"/>
    </xf>
    <xf numFmtId="49" fontId="22" fillId="0" borderId="0" xfId="34" applyFont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49" fontId="25" fillId="6" borderId="13" xfId="34" applyFont="1" applyFill="1" applyBorder="1" applyAlignment="1">
      <alignment vertical="center" wrapText="1"/>
      <protection/>
    </xf>
    <xf numFmtId="49" fontId="25" fillId="6" borderId="9" xfId="34" applyFont="1" applyFill="1" applyBorder="1" applyAlignment="1">
      <alignment vertical="center" wrapText="1"/>
      <protection/>
    </xf>
    <xf numFmtId="49" fontId="3" fillId="0" borderId="0" xfId="34" applyFont="1" applyAlignment="1">
      <alignment horizontal="left" vertical="center" wrapText="1"/>
      <protection/>
    </xf>
    <xf numFmtId="49" fontId="11" fillId="0" borderId="0" xfId="34" applyFont="1" applyAlignment="1">
      <alignment horizontal="left" vertical="center" wrapText="1"/>
      <protection/>
    </xf>
    <xf numFmtId="0" fontId="20" fillId="0" borderId="6" xfId="31" applyFont="1" applyFill="1" applyBorder="1" applyAlignment="1">
      <alignment horizontal="left" vertical="center"/>
      <protection/>
    </xf>
    <xf numFmtId="0" fontId="20" fillId="0" borderId="3" xfId="31" applyFont="1" applyFill="1" applyBorder="1" applyAlignment="1">
      <alignment horizontal="left" vertical="center"/>
      <protection/>
    </xf>
    <xf numFmtId="0" fontId="20" fillId="0" borderId="6" xfId="31" applyFont="1" applyFill="1" applyBorder="1" applyAlignment="1">
      <alignment horizontal="left" vertical="center" wrapText="1"/>
      <protection/>
    </xf>
    <xf numFmtId="0" fontId="20" fillId="0" borderId="20" xfId="31" applyFont="1" applyFill="1" applyBorder="1" applyAlignment="1">
      <alignment horizontal="left" vertical="center"/>
      <protection/>
    </xf>
    <xf numFmtId="0" fontId="20" fillId="0" borderId="21" xfId="31" applyFont="1" applyFill="1" applyBorder="1" applyAlignment="1">
      <alignment horizontal="left" vertical="center"/>
      <protection/>
    </xf>
    <xf numFmtId="0" fontId="20" fillId="0" borderId="22" xfId="31" applyFont="1" applyFill="1" applyBorder="1" applyAlignment="1">
      <alignment horizontal="left" vertical="center"/>
      <protection/>
    </xf>
    <xf numFmtId="0" fontId="20" fillId="0" borderId="23" xfId="31" applyFont="1" applyFill="1" applyBorder="1" applyAlignment="1">
      <alignment horizontal="left" vertical="center"/>
      <protection/>
    </xf>
    <xf numFmtId="49" fontId="25" fillId="6" borderId="13" xfId="34" applyFont="1" applyFill="1" applyBorder="1" applyAlignment="1">
      <alignment horizontal="left" vertical="center"/>
      <protection/>
    </xf>
    <xf numFmtId="49" fontId="25" fillId="6" borderId="9" xfId="34" applyFont="1" applyFill="1" applyBorder="1" applyAlignment="1">
      <alignment horizontal="left" vertical="center"/>
      <protection/>
    </xf>
    <xf numFmtId="49" fontId="25" fillId="6" borderId="8" xfId="34" applyFont="1" applyFill="1" applyBorder="1" applyAlignment="1">
      <alignment vertical="center"/>
      <protection/>
    </xf>
    <xf numFmtId="49" fontId="25" fillId="6" borderId="9" xfId="34" applyFont="1" applyFill="1" applyBorder="1" applyAlignment="1">
      <alignment vertical="center"/>
      <protection/>
    </xf>
    <xf numFmtId="49" fontId="25" fillId="6" borderId="9" xfId="34" applyFont="1" applyFill="1" applyBorder="1" applyAlignment="1">
      <alignment horizontal="center" vertical="center"/>
      <protection/>
    </xf>
    <xf numFmtId="0" fontId="2" fillId="7" borderId="17" xfId="0" applyFont="1" applyFill="1" applyBorder="1" applyAlignment="1">
      <alignment horizontal="left" vertical="center" wrapText="1"/>
    </xf>
    <xf numFmtId="0" fontId="2" fillId="7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7" borderId="19" xfId="0" applyFont="1" applyFill="1" applyBorder="1" applyAlignment="1">
      <alignment horizontal="left" vertical="center" wrapText="1"/>
    </xf>
    <xf numFmtId="0" fontId="1" fillId="7" borderId="19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1" fillId="0" borderId="3" xfId="33" applyFont="1" applyFill="1" applyBorder="1" applyAlignment="1" applyProtection="1">
      <alignment vertical="center" wrapText="1"/>
      <protection/>
    </xf>
  </cellXfs>
  <cellStyles count="30">
    <cellStyle name="Normal" xfId="0"/>
    <cellStyle name="Currency [0]" xfId="16"/>
    <cellStyle name="Normal_Form2.1" xfId="17"/>
    <cellStyle name="Normal1" xfId="18"/>
    <cellStyle name="Price_Body" xfId="19"/>
    <cellStyle name="Беззащитный" xfId="20"/>
    <cellStyle name="Hyperlink" xfId="21"/>
    <cellStyle name="Currency" xfId="22"/>
    <cellStyle name="Currency [0]" xfId="23"/>
    <cellStyle name="Заголовок" xfId="24"/>
    <cellStyle name="ЗаголовокСтолбца" xfId="25"/>
    <cellStyle name="Защитный" xfId="26"/>
    <cellStyle name="Значение" xfId="27"/>
    <cellStyle name="Мои наименования показателей" xfId="28"/>
    <cellStyle name="Мой заголовок" xfId="29"/>
    <cellStyle name="Мой заголовок листа" xfId="30"/>
    <cellStyle name="Обычный_0616008" xfId="31"/>
    <cellStyle name="Обычный_OREP.TES330.2008.2" xfId="32"/>
    <cellStyle name="Обычный_Вода" xfId="33"/>
    <cellStyle name="Обычный_Шаблон по передаче эл. эн. (по упрощенной схеме)" xfId="34"/>
    <cellStyle name="Followed Hyperlink" xfId="35"/>
    <cellStyle name="Percent" xfId="36"/>
    <cellStyle name="Текстовый" xfId="37"/>
    <cellStyle name="Тысячи [0]_3Com" xfId="38"/>
    <cellStyle name="Тысячи_3Com" xfId="39"/>
    <cellStyle name="Comma" xfId="40"/>
    <cellStyle name="Comma [0]" xfId="41"/>
    <cellStyle name="Формула" xfId="42"/>
    <cellStyle name="ФормулаВБ" xfId="43"/>
    <cellStyle name="ФормулаНаКонтроль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xy\files\&#1043;&#1083;&#1072;&#1074;&#1085;&#1072;&#1103;%20&#1040;&#1083;&#1077;&#1082;&#1089;&#1077;&#1081;\2009%20&#1075;&#1086;&#1076;\&#1056;&#1072;&#1079;&#1085;&#1086;&#1077;\&#1052;&#1077;&#1090;&#1086;&#1076;&#1080;&#1082;&#1072;%2020-&#1101;2\&#1064;&#1072;&#1073;&#1083;&#1086;&#1085;%20&#1087;&#1086;%20&#1087;&#1077;&#1088;&#1077;&#1076;&#1072;&#1095;&#1077;%20&#1101;&#1083;.%20&#1101;&#1085;.%20(&#1087;&#1086;%20&#1091;&#1087;&#1088;&#1086;&#1097;&#1077;&#1085;&#1085;&#1086;&#1081;%20&#1089;&#1093;&#1077;&#1084;&#1077;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TSET.NET.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xy\files\&#1043;&#1083;&#1072;&#1074;&#1085;&#1072;&#1103;%20&#1040;&#1083;&#1077;&#1082;&#1089;&#1077;&#1081;\2009%20&#1075;&#1086;&#1076;\&#1055;&#1088;&#1077;&#1076;&#1077;&#1083;&#1100;&#1085;&#1099;&#1081;%20&#1090;&#1072;&#1088;&#1080;&#1092;\TEPLO.PREDEL.2009.M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xy\files\&#1043;&#1083;&#1072;&#1074;&#1085;&#1072;&#1103;%20&#1040;&#1083;&#1077;&#1082;&#1089;&#1077;&#1081;\2009%20&#1075;&#1086;&#1076;\&#1055;&#1088;&#1077;&#1076;&#1077;&#1083;&#1100;&#1085;&#1099;&#1081;%20&#1090;&#1072;&#1088;&#1080;&#1092;\&#1057;&#1090;&#1072;&#1085;&#1094;&#1080;&#1080;%202009\&#1040;&#1083;&#1090;&#1072;&#1081;-&#1050;&#1086;&#1082;&#1089;_09_&#1060;&#1057;&#105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xy\files\&#1043;&#1083;&#1072;&#1074;&#1085;&#1072;&#1103;%20&#1040;&#1083;&#1077;&#1082;&#1089;&#1077;&#1081;\2006%20&#1075;&#1086;&#1076;\&#1056;&#1072;&#1079;&#1085;&#1086;&#1077;\&#1052;&#1077;&#1090;&#1086;&#1076;&#1080;&#1082;&#1072;%2020-&#1101;2\&#1057;&#1074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xy\files\Documents%20and%20Settings\&#1040;&#1083;&#1077;&#1082;&#1089;&#1077;&#1081;\&#1056;&#1072;&#1073;&#1086;&#1095;&#1080;&#1081;%20&#1089;&#1090;&#1086;&#1083;\&#1050;&#1086;&#1087;&#1080;&#1103;%20tset.net.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46TE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Анкета"/>
      <sheetName val="4"/>
      <sheetName val="18"/>
      <sheetName val="24"/>
      <sheetName val="25"/>
      <sheetName val="итог 2009"/>
      <sheetName val="итог 2010"/>
      <sheetName val="P2"/>
      <sheetName val="Лист1"/>
    </sheetNames>
    <sheetDataSet>
      <sheetData sheetId="2">
        <row r="10">
          <cell r="H10">
            <v>0</v>
          </cell>
        </row>
      </sheetData>
      <sheetData sheetId="8">
        <row r="6">
          <cell r="E6">
            <v>160</v>
          </cell>
        </row>
        <row r="7">
          <cell r="E7">
            <v>140</v>
          </cell>
        </row>
        <row r="8">
          <cell r="E8">
            <v>110</v>
          </cell>
        </row>
        <row r="9">
          <cell r="E9">
            <v>470</v>
          </cell>
        </row>
        <row r="10">
          <cell r="E10">
            <v>350</v>
          </cell>
        </row>
        <row r="12">
          <cell r="E12">
            <v>260</v>
          </cell>
        </row>
        <row r="13">
          <cell r="E13">
            <v>220</v>
          </cell>
        </row>
        <row r="14">
          <cell r="E14">
            <v>150</v>
          </cell>
        </row>
        <row r="15">
          <cell r="E15">
            <v>270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Ф_2 _для АО_энерго_"/>
    </sheetNames>
    <sheetDataSet>
      <sheetData sheetId="17">
        <row r="5">
          <cell r="C5" t="str">
            <v>_________</v>
          </cell>
          <cell r="D5" t="str">
            <v>200_ г.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8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6"/>
      <sheetName val="15"/>
      <sheetName val="17.1"/>
      <sheetName val="21.3"/>
      <sheetName val="2.3"/>
      <sheetName val="шаблон для R3"/>
      <sheetName val="ЭСО"/>
      <sheetName val="сбыт"/>
      <sheetName val="Ген. не уч. ОРЭМ"/>
      <sheetName val="сети"/>
      <sheetName val="4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2">
        <row r="13">
          <cell r="E13" t="str">
            <v>Удмуртская республика</v>
          </cell>
        </row>
        <row r="27">
          <cell r="F27" t="str">
            <v>Предложение организации</v>
          </cell>
        </row>
      </sheetData>
      <sheetData sheetId="6"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otr2@udm.ne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B4"/>
  <sheetViews>
    <sheetView view="pageBreakPreview" zoomScale="63" zoomScaleSheetLayoutView="63" workbookViewId="0" topLeftCell="A1">
      <selection activeCell="B1" sqref="B1:B2"/>
    </sheetView>
  </sheetViews>
  <sheetFormatPr defaultColWidth="9.00390625" defaultRowHeight="12.75"/>
  <cols>
    <col min="1" max="1" width="3.75390625" style="1" customWidth="1"/>
    <col min="2" max="2" width="107.625" style="1" customWidth="1"/>
    <col min="3" max="16384" width="8.00390625" style="1" customWidth="1"/>
  </cols>
  <sheetData>
    <row r="1" ht="408.75" customHeight="1">
      <c r="B1" s="68" t="s">
        <v>156</v>
      </c>
    </row>
    <row r="2" ht="159" customHeight="1">
      <c r="B2" s="69"/>
    </row>
    <row r="3" ht="51.75" customHeight="1">
      <c r="B3" s="12" t="s">
        <v>0</v>
      </c>
    </row>
    <row r="4" ht="66.75" customHeight="1">
      <c r="B4" s="4" t="s">
        <v>84</v>
      </c>
    </row>
  </sheetData>
  <mergeCells count="1">
    <mergeCell ref="B1:B2"/>
  </mergeCells>
  <printOptions/>
  <pageMargins left="0.44" right="0.26" top="0.5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D130"/>
  <sheetViews>
    <sheetView view="pageBreakPreview" zoomScale="75" zoomScaleSheetLayoutView="75" workbookViewId="0" topLeftCell="A1">
      <selection activeCell="B12" sqref="B12:C12"/>
    </sheetView>
  </sheetViews>
  <sheetFormatPr defaultColWidth="9.00390625" defaultRowHeight="12.75"/>
  <cols>
    <col min="1" max="1" width="48.25390625" style="1" customWidth="1"/>
    <col min="2" max="2" width="20.875" style="1" customWidth="1"/>
    <col min="3" max="3" width="53.25390625" style="1" customWidth="1"/>
    <col min="4" max="16384" width="8.00390625" style="1" customWidth="1"/>
  </cols>
  <sheetData>
    <row r="1" spans="1:3" ht="33.75" customHeight="1" thickBot="1">
      <c r="A1" s="64" t="s">
        <v>61</v>
      </c>
      <c r="B1" s="64"/>
      <c r="C1" s="64"/>
    </row>
    <row r="2" spans="1:3" ht="37.5" customHeight="1">
      <c r="A2" s="5" t="s">
        <v>62</v>
      </c>
      <c r="B2" s="35" t="s">
        <v>105</v>
      </c>
      <c r="C2" s="36"/>
    </row>
    <row r="3" spans="1:3" ht="21.75" customHeight="1">
      <c r="A3" s="6" t="s">
        <v>63</v>
      </c>
      <c r="B3" s="83" t="s">
        <v>106</v>
      </c>
      <c r="C3" s="84"/>
    </row>
    <row r="4" spans="1:3" ht="36.75" customHeight="1">
      <c r="A4" s="7" t="s">
        <v>64</v>
      </c>
      <c r="B4" s="33" t="s">
        <v>89</v>
      </c>
      <c r="C4" s="85"/>
    </row>
    <row r="5" spans="1:3" ht="55.5" customHeight="1">
      <c r="A5" s="7" t="s">
        <v>104</v>
      </c>
      <c r="B5" s="70" t="s">
        <v>108</v>
      </c>
      <c r="C5" s="71"/>
    </row>
    <row r="6" spans="1:3" ht="24.75" customHeight="1">
      <c r="A6" s="6" t="s">
        <v>65</v>
      </c>
      <c r="B6" s="83" t="s">
        <v>107</v>
      </c>
      <c r="C6" s="84"/>
    </row>
    <row r="7" spans="1:3" ht="32.25" customHeight="1">
      <c r="A7" s="6" t="s">
        <v>66</v>
      </c>
      <c r="B7" s="83" t="s">
        <v>109</v>
      </c>
      <c r="C7" s="84"/>
    </row>
    <row r="8" spans="1:3" ht="32.25" customHeight="1">
      <c r="A8" s="6" t="s">
        <v>85</v>
      </c>
      <c r="B8" s="17" t="s">
        <v>110</v>
      </c>
      <c r="C8" s="18"/>
    </row>
    <row r="9" spans="1:3" ht="32.25" customHeight="1">
      <c r="A9" s="6" t="s">
        <v>67</v>
      </c>
      <c r="B9" s="83" t="s">
        <v>110</v>
      </c>
      <c r="C9" s="84"/>
    </row>
    <row r="10" spans="1:3" ht="66" customHeight="1">
      <c r="A10" s="7" t="s">
        <v>77</v>
      </c>
      <c r="B10" s="83" t="s">
        <v>111</v>
      </c>
      <c r="C10" s="84"/>
    </row>
    <row r="11" spans="1:3" ht="51" customHeight="1">
      <c r="A11" s="7" t="s">
        <v>68</v>
      </c>
      <c r="B11" s="70" t="s">
        <v>119</v>
      </c>
      <c r="C11" s="71"/>
    </row>
    <row r="12" spans="1:3" ht="61.5" customHeight="1">
      <c r="A12" s="8" t="s">
        <v>78</v>
      </c>
      <c r="B12" s="81" t="s">
        <v>87</v>
      </c>
      <c r="C12" s="82"/>
    </row>
    <row r="13" spans="1:3" ht="44.25" customHeight="1">
      <c r="A13" s="9" t="s">
        <v>69</v>
      </c>
      <c r="B13" s="10" t="s">
        <v>79</v>
      </c>
      <c r="C13" s="19" t="s">
        <v>112</v>
      </c>
    </row>
    <row r="14" spans="1:3" ht="24.75" customHeight="1">
      <c r="A14" s="74" t="s">
        <v>70</v>
      </c>
      <c r="B14" s="75"/>
      <c r="C14" s="19" t="s">
        <v>113</v>
      </c>
    </row>
    <row r="15" spans="1:3" ht="36" customHeight="1">
      <c r="A15" s="76" t="s">
        <v>71</v>
      </c>
      <c r="B15" s="10" t="s">
        <v>79</v>
      </c>
      <c r="C15" s="19" t="s">
        <v>114</v>
      </c>
    </row>
    <row r="16" spans="1:3" ht="24.75" customHeight="1">
      <c r="A16" s="76"/>
      <c r="B16" s="11" t="s">
        <v>72</v>
      </c>
      <c r="C16" s="19" t="s">
        <v>115</v>
      </c>
    </row>
    <row r="17" spans="1:3" ht="24.75" customHeight="1">
      <c r="A17" s="74" t="s">
        <v>70</v>
      </c>
      <c r="B17" s="75"/>
      <c r="C17" s="19" t="s">
        <v>116</v>
      </c>
    </row>
    <row r="18" spans="1:3" ht="24.75" customHeight="1">
      <c r="A18" s="74" t="s">
        <v>73</v>
      </c>
      <c r="B18" s="75"/>
      <c r="C18" s="21" t="s">
        <v>117</v>
      </c>
    </row>
    <row r="19" spans="1:3" ht="24.75" customHeight="1">
      <c r="A19" s="77" t="s">
        <v>74</v>
      </c>
      <c r="B19" s="78"/>
      <c r="C19" s="22" t="s">
        <v>118</v>
      </c>
    </row>
    <row r="20" spans="1:3" ht="24.75" customHeight="1" thickBot="1">
      <c r="A20" s="79" t="s">
        <v>75</v>
      </c>
      <c r="B20" s="80"/>
      <c r="C20" s="20"/>
    </row>
    <row r="21" spans="3:4" ht="15.75">
      <c r="C21" s="15"/>
      <c r="D21" s="16"/>
    </row>
    <row r="22" spans="1:4" ht="24" customHeight="1">
      <c r="A22" s="72" t="s">
        <v>33</v>
      </c>
      <c r="B22" s="73"/>
      <c r="C22" s="2" t="s">
        <v>76</v>
      </c>
      <c r="D22" s="3"/>
    </row>
    <row r="126" ht="32.25">
      <c r="C126" s="13" t="s">
        <v>86</v>
      </c>
    </row>
    <row r="127" ht="32.25">
      <c r="C127" s="13" t="s">
        <v>87</v>
      </c>
    </row>
    <row r="128" ht="25.5">
      <c r="C128" s="14" t="s">
        <v>90</v>
      </c>
    </row>
    <row r="129" ht="25.5">
      <c r="C129" s="14" t="s">
        <v>88</v>
      </c>
    </row>
    <row r="130" ht="25.5">
      <c r="C130" s="14" t="s">
        <v>89</v>
      </c>
    </row>
  </sheetData>
  <mergeCells count="18">
    <mergeCell ref="B10:C10"/>
    <mergeCell ref="A1:C1"/>
    <mergeCell ref="B2:C2"/>
    <mergeCell ref="B5:C5"/>
    <mergeCell ref="B9:C9"/>
    <mergeCell ref="B6:C6"/>
    <mergeCell ref="B7:C7"/>
    <mergeCell ref="B3:C3"/>
    <mergeCell ref="B4:C4"/>
    <mergeCell ref="B11:C11"/>
    <mergeCell ref="A22:B22"/>
    <mergeCell ref="A17:B17"/>
    <mergeCell ref="A15:A16"/>
    <mergeCell ref="A14:B14"/>
    <mergeCell ref="A19:B19"/>
    <mergeCell ref="A20:B20"/>
    <mergeCell ref="A18:B18"/>
    <mergeCell ref="B12:C12"/>
  </mergeCells>
  <dataValidations count="4">
    <dataValidation type="date" allowBlank="1" showInputMessage="1" showErrorMessage="1" prompt="Дата заполнения шаблона" sqref="C20">
      <formula1>39448</formula1>
      <formula2>40209</formula2>
    </dataValidation>
    <dataValidation type="textLength" allowBlank="1" showInputMessage="1" showErrorMessage="1" prompt="Номер контактного телефона в формате:&#10;(код города) номер телефона" sqref="C17:C19">
      <formula1>0</formula1>
      <formula2>1400</formula2>
    </dataValidation>
    <dataValidation type="list" allowBlank="1" showInputMessage="1" showErrorMessage="1" sqref="B12:C12">
      <formula1>$C$126:$C$127</formula1>
    </dataValidation>
    <dataValidation type="list" allowBlank="1" showInputMessage="1" showErrorMessage="1" promptTitle="Система налогообложения" prompt="Выберите систему налогообложения" sqref="B4:C4">
      <formula1>$C$128:$C$130</formula1>
    </dataValidation>
  </dataValidations>
  <hyperlinks>
    <hyperlink ref="C19" r:id="rId1" display="votr2@udm.net"/>
  </hyperlinks>
  <printOptions/>
  <pageMargins left="0.65" right="0.25" top="0.49" bottom="0.49" header="0.5" footer="0.5"/>
  <pageSetup fitToHeight="1" fitToWidth="1" horizontalDpi="600" verticalDpi="600" orientation="portrait" paperSize="9" scale="7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72"/>
  <sheetViews>
    <sheetView tabSelected="1" view="pageBreakPreview" zoomScaleSheetLayoutView="100" workbookViewId="0" topLeftCell="A28">
      <selection activeCell="G70" sqref="G70"/>
    </sheetView>
  </sheetViews>
  <sheetFormatPr defaultColWidth="9.00390625" defaultRowHeight="12.75"/>
  <cols>
    <col min="1" max="1" width="7.00390625" style="34" customWidth="1"/>
    <col min="2" max="2" width="61.875" style="34" customWidth="1"/>
    <col min="3" max="3" width="13.625" style="34" customWidth="1"/>
    <col min="4" max="4" width="13.25390625" style="34" bestFit="1" customWidth="1"/>
    <col min="5" max="5" width="10.875" style="34" customWidth="1"/>
    <col min="6" max="6" width="10.75390625" style="34" customWidth="1"/>
    <col min="7" max="7" width="10.25390625" style="34" customWidth="1"/>
    <col min="8" max="16384" width="8.875" style="34" customWidth="1"/>
  </cols>
  <sheetData>
    <row r="1" spans="1:8" ht="19.5" customHeight="1">
      <c r="A1" s="93" t="s">
        <v>136</v>
      </c>
      <c r="B1" s="93"/>
      <c r="C1" s="93"/>
      <c r="D1" s="93"/>
      <c r="E1" s="93"/>
      <c r="F1" s="93"/>
      <c r="G1" s="93"/>
      <c r="H1" s="93"/>
    </row>
    <row r="2" spans="1:8" ht="19.5" customHeight="1">
      <c r="A2" s="97" t="s">
        <v>137</v>
      </c>
      <c r="B2" s="97"/>
      <c r="C2" s="97"/>
      <c r="D2" s="97"/>
      <c r="E2" s="97"/>
      <c r="F2" s="97"/>
      <c r="G2" s="97"/>
      <c r="H2" s="97"/>
    </row>
    <row r="3" spans="1:8" ht="17.25" customHeight="1">
      <c r="A3" s="93" t="s">
        <v>141</v>
      </c>
      <c r="B3" s="93"/>
      <c r="C3" s="93"/>
      <c r="D3" s="93"/>
      <c r="E3" s="93"/>
      <c r="F3" s="93"/>
      <c r="G3" s="93"/>
      <c r="H3" s="93"/>
    </row>
    <row r="4" spans="1:8" ht="17.25" customHeight="1">
      <c r="A4" s="93" t="s">
        <v>142</v>
      </c>
      <c r="B4" s="93"/>
      <c r="C4" s="93"/>
      <c r="D4" s="93"/>
      <c r="E4" s="93"/>
      <c r="F4" s="93"/>
      <c r="G4" s="93"/>
      <c r="H4" s="93"/>
    </row>
    <row r="5" spans="1:8" ht="17.25" customHeight="1">
      <c r="A5" s="93" t="s">
        <v>143</v>
      </c>
      <c r="B5" s="93"/>
      <c r="C5" s="93"/>
      <c r="D5" s="93"/>
      <c r="E5" s="93"/>
      <c r="F5" s="93"/>
      <c r="G5" s="93"/>
      <c r="H5" s="93"/>
    </row>
    <row r="6" spans="1:8" ht="17.25" customHeight="1">
      <c r="A6" s="93" t="s">
        <v>144</v>
      </c>
      <c r="B6" s="93"/>
      <c r="C6" s="93"/>
      <c r="D6" s="93"/>
      <c r="E6" s="93"/>
      <c r="F6" s="93"/>
      <c r="G6" s="93"/>
      <c r="H6" s="93"/>
    </row>
    <row r="7" spans="1:8" ht="17.25" customHeight="1">
      <c r="A7" s="93" t="s">
        <v>145</v>
      </c>
      <c r="B7" s="93"/>
      <c r="C7" s="93"/>
      <c r="D7" s="93"/>
      <c r="E7" s="93"/>
      <c r="F7" s="93"/>
      <c r="G7" s="93"/>
      <c r="H7" s="93"/>
    </row>
    <row r="8" spans="1:8" ht="17.25" customHeight="1">
      <c r="A8" s="93" t="s">
        <v>146</v>
      </c>
      <c r="B8" s="93"/>
      <c r="C8" s="93"/>
      <c r="D8" s="93"/>
      <c r="E8" s="93"/>
      <c r="F8" s="93"/>
      <c r="G8" s="93"/>
      <c r="H8" s="93"/>
    </row>
    <row r="9" spans="1:8" ht="17.25" customHeight="1">
      <c r="A9" s="94"/>
      <c r="B9" s="94"/>
      <c r="C9" s="94"/>
      <c r="D9" s="94"/>
      <c r="E9" s="94"/>
      <c r="F9" s="94"/>
      <c r="G9" s="94"/>
      <c r="H9" s="94"/>
    </row>
    <row r="10" spans="1:8" ht="17.25" customHeight="1">
      <c r="A10" s="88" t="s">
        <v>132</v>
      </c>
      <c r="B10" s="88"/>
      <c r="C10" s="88"/>
      <c r="D10" s="88"/>
      <c r="E10" s="88"/>
      <c r="F10" s="88"/>
      <c r="G10" s="88"/>
      <c r="H10" s="88"/>
    </row>
    <row r="11" spans="1:8" ht="17.25" customHeight="1">
      <c r="A11" s="95" t="s">
        <v>133</v>
      </c>
      <c r="B11" s="95"/>
      <c r="C11" s="95"/>
      <c r="D11" s="95"/>
      <c r="E11" s="95"/>
      <c r="F11" s="95"/>
      <c r="G11" s="95"/>
      <c r="H11" s="95"/>
    </row>
    <row r="12" spans="1:8" ht="17.25" customHeight="1">
      <c r="A12" s="95" t="s">
        <v>147</v>
      </c>
      <c r="B12" s="95"/>
      <c r="C12" s="95"/>
      <c r="D12" s="95"/>
      <c r="E12" s="95"/>
      <c r="F12" s="95"/>
      <c r="G12" s="95"/>
      <c r="H12" s="95"/>
    </row>
    <row r="13" spans="1:8" ht="16.5" customHeight="1">
      <c r="A13" s="96" t="s">
        <v>148</v>
      </c>
      <c r="B13" s="96"/>
      <c r="C13" s="96"/>
      <c r="D13" s="96"/>
      <c r="E13" s="96"/>
      <c r="F13" s="96"/>
      <c r="G13" s="96"/>
      <c r="H13" s="96"/>
    </row>
    <row r="14" spans="1:8" ht="17.25" customHeight="1">
      <c r="A14" s="95" t="s">
        <v>134</v>
      </c>
      <c r="B14" s="95"/>
      <c r="C14" s="95"/>
      <c r="D14" s="95"/>
      <c r="E14" s="95"/>
      <c r="F14" s="95"/>
      <c r="G14" s="95"/>
      <c r="H14" s="95"/>
    </row>
    <row r="15" spans="1:8" ht="38.25" customHeight="1">
      <c r="A15" s="98" t="s">
        <v>149</v>
      </c>
      <c r="B15" s="98"/>
      <c r="C15" s="98"/>
      <c r="D15" s="98"/>
      <c r="E15" s="98"/>
      <c r="F15" s="98"/>
      <c r="G15" s="98"/>
      <c r="H15" s="98"/>
    </row>
    <row r="16" spans="1:8" ht="17.25" customHeight="1">
      <c r="A16" s="88" t="s">
        <v>150</v>
      </c>
      <c r="B16" s="88"/>
      <c r="C16" s="88"/>
      <c r="D16" s="88"/>
      <c r="E16" s="88"/>
      <c r="F16" s="88"/>
      <c r="G16" s="88"/>
      <c r="H16" s="88"/>
    </row>
    <row r="17" spans="1:8" ht="17.25" customHeight="1">
      <c r="A17" s="95" t="s">
        <v>135</v>
      </c>
      <c r="B17" s="95"/>
      <c r="C17" s="95"/>
      <c r="D17" s="95"/>
      <c r="E17" s="95"/>
      <c r="F17" s="95"/>
      <c r="G17" s="95"/>
      <c r="H17" s="95"/>
    </row>
    <row r="18" spans="1:8" ht="17.25" customHeight="1">
      <c r="A18" s="95" t="s">
        <v>151</v>
      </c>
      <c r="B18" s="95"/>
      <c r="C18" s="95"/>
      <c r="D18" s="95"/>
      <c r="E18" s="95"/>
      <c r="F18" s="95"/>
      <c r="G18" s="95"/>
      <c r="H18" s="95"/>
    </row>
    <row r="19" spans="1:8" ht="36" customHeight="1">
      <c r="A19" s="91" t="s">
        <v>152</v>
      </c>
      <c r="B19" s="91"/>
      <c r="C19" s="91"/>
      <c r="D19" s="91"/>
      <c r="E19" s="91"/>
      <c r="F19" s="91"/>
      <c r="G19" s="91"/>
      <c r="H19" s="91"/>
    </row>
    <row r="20" spans="1:8" ht="21" customHeight="1">
      <c r="A20" s="92" t="s">
        <v>157</v>
      </c>
      <c r="B20" s="92"/>
      <c r="C20" s="37"/>
      <c r="D20" s="37"/>
      <c r="E20" s="37"/>
      <c r="F20" s="37"/>
      <c r="G20" s="37"/>
      <c r="H20" s="37"/>
    </row>
    <row r="21" spans="1:8" ht="76.5" customHeight="1">
      <c r="A21" s="38" t="s">
        <v>7</v>
      </c>
      <c r="B21" s="38" t="s">
        <v>13</v>
      </c>
      <c r="C21" s="39" t="s">
        <v>11</v>
      </c>
      <c r="D21" s="39" t="s">
        <v>103</v>
      </c>
      <c r="E21" s="39" t="s">
        <v>138</v>
      </c>
      <c r="F21" s="39" t="s">
        <v>139</v>
      </c>
      <c r="G21" s="38" t="s">
        <v>140</v>
      </c>
      <c r="H21" s="40" t="s">
        <v>58</v>
      </c>
    </row>
    <row r="22" spans="1:8" ht="15.75">
      <c r="A22" s="41">
        <v>1</v>
      </c>
      <c r="B22" s="41">
        <v>2</v>
      </c>
      <c r="C22" s="40">
        <v>3</v>
      </c>
      <c r="D22" s="41">
        <v>4</v>
      </c>
      <c r="E22" s="41">
        <v>5</v>
      </c>
      <c r="F22" s="41">
        <v>6</v>
      </c>
      <c r="G22" s="41">
        <v>7</v>
      </c>
      <c r="H22" s="41">
        <v>8</v>
      </c>
    </row>
    <row r="23" spans="1:8" ht="15.75">
      <c r="A23" s="86" t="s">
        <v>8</v>
      </c>
      <c r="B23" s="86" t="s">
        <v>14</v>
      </c>
      <c r="C23" s="42" t="s">
        <v>50</v>
      </c>
      <c r="D23" s="43">
        <v>2746.76</v>
      </c>
      <c r="E23" s="43">
        <v>2713.12</v>
      </c>
      <c r="F23" s="43">
        <v>2668.92</v>
      </c>
      <c r="G23" s="43">
        <v>2785.44</v>
      </c>
      <c r="H23" s="23">
        <f>G23/G50*1000</f>
        <v>188.485586682907</v>
      </c>
    </row>
    <row r="24" spans="1:8" ht="17.25" customHeight="1">
      <c r="A24" s="89"/>
      <c r="B24" s="90"/>
      <c r="C24" s="42" t="s">
        <v>15</v>
      </c>
      <c r="D24" s="43">
        <v>6984.49</v>
      </c>
      <c r="E24" s="43">
        <v>8621.65</v>
      </c>
      <c r="F24" s="43">
        <v>9810.22</v>
      </c>
      <c r="G24" s="43">
        <v>10742.07</v>
      </c>
      <c r="H24" s="23">
        <f>IF($G$50=0,0,G24/$G$50*1000)</f>
        <v>726.8960617133577</v>
      </c>
    </row>
    <row r="25" spans="1:8" ht="18" customHeight="1">
      <c r="A25" s="86" t="s">
        <v>12</v>
      </c>
      <c r="B25" s="86" t="s">
        <v>16</v>
      </c>
      <c r="C25" s="42" t="s">
        <v>17</v>
      </c>
      <c r="D25" s="43">
        <v>537.27</v>
      </c>
      <c r="E25" s="43">
        <v>616.3</v>
      </c>
      <c r="F25" s="43">
        <v>563.79</v>
      </c>
      <c r="G25" s="43">
        <v>505.55</v>
      </c>
      <c r="H25" s="23">
        <f>G25/G50*1000</f>
        <v>34.20963594532413</v>
      </c>
    </row>
    <row r="26" spans="1:8" ht="15.75">
      <c r="A26" s="87"/>
      <c r="B26" s="87"/>
      <c r="C26" s="42" t="s">
        <v>15</v>
      </c>
      <c r="D26" s="43">
        <v>1330.77</v>
      </c>
      <c r="E26" s="43">
        <v>1910.45</v>
      </c>
      <c r="F26" s="43">
        <v>1999.76</v>
      </c>
      <c r="G26" s="43">
        <v>1854.51</v>
      </c>
      <c r="H26" s="23">
        <f>IF($G$50=0,0,G26/$G$50*1000)</f>
        <v>125.49127080795778</v>
      </c>
    </row>
    <row r="27" spans="1:8" ht="12.75" customHeight="1">
      <c r="A27" s="86" t="s">
        <v>10</v>
      </c>
      <c r="B27" s="86" t="s">
        <v>18</v>
      </c>
      <c r="C27" s="40" t="s">
        <v>163</v>
      </c>
      <c r="D27" s="43">
        <v>8.7</v>
      </c>
      <c r="E27" s="43">
        <v>6.46</v>
      </c>
      <c r="F27" s="43">
        <v>6.33</v>
      </c>
      <c r="G27" s="43">
        <v>6.21</v>
      </c>
      <c r="H27" s="23"/>
    </row>
    <row r="28" spans="1:8" ht="18" customHeight="1">
      <c r="A28" s="87"/>
      <c r="B28" s="87"/>
      <c r="C28" s="42" t="s">
        <v>15</v>
      </c>
      <c r="D28" s="43">
        <v>270.66</v>
      </c>
      <c r="E28" s="43">
        <v>224.12</v>
      </c>
      <c r="F28" s="43">
        <v>244.59</v>
      </c>
      <c r="G28" s="43">
        <v>259.61</v>
      </c>
      <c r="H28" s="23"/>
    </row>
    <row r="29" spans="1:8" ht="31.5">
      <c r="A29" s="44" t="s">
        <v>45</v>
      </c>
      <c r="B29" s="45" t="s">
        <v>6</v>
      </c>
      <c r="C29" s="42" t="s">
        <v>15</v>
      </c>
      <c r="D29" s="43">
        <f>D30+D32+D35+D36</f>
        <v>645</v>
      </c>
      <c r="E29" s="43">
        <f>E30+E32+E35+E36</f>
        <v>752</v>
      </c>
      <c r="F29" s="43">
        <f>F30+F32+F35+F36</f>
        <v>1099</v>
      </c>
      <c r="G29" s="43">
        <f>G30+G32+G35+G36</f>
        <v>601.6700000000001</v>
      </c>
      <c r="H29" s="23">
        <f>IF($G$50=0,0,G29/$G$50*1000)</f>
        <v>40.7138990391122</v>
      </c>
    </row>
    <row r="30" spans="1:8" ht="18" customHeight="1">
      <c r="A30" s="46" t="s">
        <v>34</v>
      </c>
      <c r="B30" s="45" t="s">
        <v>5</v>
      </c>
      <c r="C30" s="42" t="s">
        <v>15</v>
      </c>
      <c r="D30" s="47">
        <v>193</v>
      </c>
      <c r="E30" s="47">
        <v>213</v>
      </c>
      <c r="F30" s="47">
        <v>295</v>
      </c>
      <c r="G30" s="47">
        <v>100</v>
      </c>
      <c r="H30" s="23">
        <f>IF($G$50=0,0,G30/$G$50*1000)</f>
        <v>6.766815536608472</v>
      </c>
    </row>
    <row r="31" spans="1:8" ht="18" customHeight="1">
      <c r="A31" s="46" t="s">
        <v>82</v>
      </c>
      <c r="B31" s="48" t="s">
        <v>83</v>
      </c>
      <c r="C31" s="42" t="s">
        <v>15</v>
      </c>
      <c r="D31" s="43"/>
      <c r="E31" s="43"/>
      <c r="F31" s="43"/>
      <c r="G31" s="43"/>
      <c r="H31" s="23"/>
    </row>
    <row r="32" spans="1:8" ht="18" customHeight="1">
      <c r="A32" s="46" t="s">
        <v>35</v>
      </c>
      <c r="B32" s="49" t="s">
        <v>98</v>
      </c>
      <c r="C32" s="42" t="s">
        <v>15</v>
      </c>
      <c r="D32" s="43">
        <v>452</v>
      </c>
      <c r="E32" s="43">
        <v>539</v>
      </c>
      <c r="F32" s="43">
        <v>804</v>
      </c>
      <c r="G32" s="43">
        <v>501.67</v>
      </c>
      <c r="H32" s="23">
        <f>IF($G$50=0,0,G32/$G$50*1000)</f>
        <v>33.94708350250372</v>
      </c>
    </row>
    <row r="33" spans="1:8" ht="29.25" customHeight="1">
      <c r="A33" s="46" t="s">
        <v>80</v>
      </c>
      <c r="B33" s="48" t="s">
        <v>97</v>
      </c>
      <c r="C33" s="42" t="s">
        <v>15</v>
      </c>
      <c r="D33" s="43">
        <v>452</v>
      </c>
      <c r="E33" s="43">
        <v>539</v>
      </c>
      <c r="F33" s="43">
        <f>F32</f>
        <v>804</v>
      </c>
      <c r="G33" s="43">
        <v>501.67</v>
      </c>
      <c r="H33" s="23">
        <f>IF($G$50=0,0,G33/$G$50*1000)</f>
        <v>33.94708350250372</v>
      </c>
    </row>
    <row r="34" spans="1:8" ht="19.5" customHeight="1">
      <c r="A34" s="46" t="s">
        <v>81</v>
      </c>
      <c r="B34" s="48" t="s">
        <v>99</v>
      </c>
      <c r="C34" s="42" t="s">
        <v>15</v>
      </c>
      <c r="D34" s="43"/>
      <c r="E34" s="43"/>
      <c r="F34" s="43"/>
      <c r="G34" s="43"/>
      <c r="H34" s="23"/>
    </row>
    <row r="35" spans="1:8" ht="14.25" customHeight="1">
      <c r="A35" s="46" t="s">
        <v>36</v>
      </c>
      <c r="B35" s="49" t="s">
        <v>3</v>
      </c>
      <c r="C35" s="42" t="s">
        <v>15</v>
      </c>
      <c r="D35" s="43"/>
      <c r="E35" s="43"/>
      <c r="F35" s="43"/>
      <c r="G35" s="43"/>
      <c r="H35" s="23"/>
    </row>
    <row r="36" spans="1:8" ht="15.75" customHeight="1">
      <c r="A36" s="46" t="s">
        <v>1</v>
      </c>
      <c r="B36" s="49" t="s">
        <v>4</v>
      </c>
      <c r="C36" s="42" t="s">
        <v>15</v>
      </c>
      <c r="D36" s="43"/>
      <c r="E36" s="43"/>
      <c r="F36" s="43"/>
      <c r="G36" s="43"/>
      <c r="H36" s="23"/>
    </row>
    <row r="37" spans="1:8" ht="29.25" customHeight="1">
      <c r="A37" s="46" t="s">
        <v>2</v>
      </c>
      <c r="B37" s="48" t="s">
        <v>100</v>
      </c>
      <c r="C37" s="42" t="s">
        <v>15</v>
      </c>
      <c r="D37" s="43"/>
      <c r="E37" s="43"/>
      <c r="F37" s="43"/>
      <c r="G37" s="43"/>
      <c r="H37" s="23"/>
    </row>
    <row r="38" spans="1:8" ht="15.75" customHeight="1">
      <c r="A38" s="44" t="s">
        <v>19</v>
      </c>
      <c r="B38" s="45" t="s">
        <v>20</v>
      </c>
      <c r="C38" s="42" t="s">
        <v>15</v>
      </c>
      <c r="D38" s="43">
        <v>3389.98</v>
      </c>
      <c r="E38" s="43">
        <v>3647.92</v>
      </c>
      <c r="F38" s="43">
        <v>3607.23</v>
      </c>
      <c r="G38" s="43">
        <v>3834.05</v>
      </c>
      <c r="H38" s="23">
        <f>IF($G$50=0,0,G38/$G$50*1000)</f>
        <v>259.4430910813371</v>
      </c>
    </row>
    <row r="39" spans="1:8" ht="18" customHeight="1">
      <c r="A39" s="44" t="s">
        <v>21</v>
      </c>
      <c r="B39" s="45" t="s">
        <v>101</v>
      </c>
      <c r="C39" s="42" t="s">
        <v>15</v>
      </c>
      <c r="D39" s="43">
        <v>470</v>
      </c>
      <c r="E39" s="43">
        <v>531</v>
      </c>
      <c r="F39" s="43">
        <v>1215</v>
      </c>
      <c r="G39" s="43">
        <v>1303.58</v>
      </c>
      <c r="H39" s="23">
        <f>IF($G$50=0,0,G39/$G$50*1000)</f>
        <v>88.2108539721207</v>
      </c>
    </row>
    <row r="40" spans="1:8" ht="18" customHeight="1">
      <c r="A40" s="44" t="s">
        <v>22</v>
      </c>
      <c r="B40" s="45" t="s">
        <v>91</v>
      </c>
      <c r="C40" s="42" t="s">
        <v>15</v>
      </c>
      <c r="D40" s="43">
        <v>416</v>
      </c>
      <c r="E40" s="43">
        <v>406</v>
      </c>
      <c r="F40" s="43">
        <v>317</v>
      </c>
      <c r="G40" s="43">
        <v>403.9</v>
      </c>
      <c r="H40" s="23"/>
    </row>
    <row r="41" spans="1:8" ht="18" customHeight="1">
      <c r="A41" s="44" t="s">
        <v>92</v>
      </c>
      <c r="B41" s="50" t="s">
        <v>94</v>
      </c>
      <c r="C41" s="42" t="s">
        <v>15</v>
      </c>
      <c r="D41" s="43">
        <v>416</v>
      </c>
      <c r="E41" s="43">
        <v>406</v>
      </c>
      <c r="F41" s="43">
        <v>317</v>
      </c>
      <c r="G41" s="43">
        <v>403.9</v>
      </c>
      <c r="H41" s="23">
        <f>IF($G$50=0,0,G41/$G$50*1000)</f>
        <v>27.331167952361618</v>
      </c>
    </row>
    <row r="42" spans="1:8" ht="18" customHeight="1">
      <c r="A42" s="44" t="s">
        <v>93</v>
      </c>
      <c r="B42" s="48" t="s">
        <v>95</v>
      </c>
      <c r="C42" s="42" t="s">
        <v>15</v>
      </c>
      <c r="D42" s="43"/>
      <c r="E42" s="43"/>
      <c r="F42" s="43"/>
      <c r="G42" s="43"/>
      <c r="H42" s="23"/>
    </row>
    <row r="43" spans="1:8" ht="18" customHeight="1">
      <c r="A43" s="44" t="s">
        <v>24</v>
      </c>
      <c r="B43" s="45" t="s">
        <v>23</v>
      </c>
      <c r="C43" s="42" t="s">
        <v>15</v>
      </c>
      <c r="D43" s="43">
        <v>496</v>
      </c>
      <c r="E43" s="43">
        <v>527</v>
      </c>
      <c r="F43" s="43">
        <v>398</v>
      </c>
      <c r="G43" s="43">
        <v>502</v>
      </c>
      <c r="H43" s="23">
        <f>IF($G$50=0,0,G43/$G$50*1000)</f>
        <v>33.96941399377453</v>
      </c>
    </row>
    <row r="44" spans="1:8" ht="18" customHeight="1">
      <c r="A44" s="44" t="s">
        <v>26</v>
      </c>
      <c r="B44" s="45" t="s">
        <v>25</v>
      </c>
      <c r="C44" s="42" t="s">
        <v>15</v>
      </c>
      <c r="D44" s="43">
        <v>2011</v>
      </c>
      <c r="E44" s="43">
        <v>1569</v>
      </c>
      <c r="F44" s="43">
        <v>1807</v>
      </c>
      <c r="G44" s="43">
        <v>1807</v>
      </c>
      <c r="H44" s="23">
        <f>IF($G$50=0,0,G44/$G$50*1000)</f>
        <v>122.27635674651509</v>
      </c>
    </row>
    <row r="45" spans="1:8" ht="18" customHeight="1">
      <c r="A45" s="44" t="s">
        <v>37</v>
      </c>
      <c r="B45" s="45" t="s">
        <v>96</v>
      </c>
      <c r="C45" s="42" t="s">
        <v>15</v>
      </c>
      <c r="D45" s="43"/>
      <c r="E45" s="43"/>
      <c r="F45" s="43"/>
      <c r="G45" s="43"/>
      <c r="H45" s="23"/>
    </row>
    <row r="46" spans="1:8" ht="18" customHeight="1">
      <c r="A46" s="46" t="s">
        <v>55</v>
      </c>
      <c r="B46" s="48" t="s">
        <v>102</v>
      </c>
      <c r="C46" s="42" t="s">
        <v>15</v>
      </c>
      <c r="D46" s="43"/>
      <c r="E46" s="43"/>
      <c r="F46" s="43"/>
      <c r="G46" s="43"/>
      <c r="H46" s="23"/>
    </row>
    <row r="47" spans="1:8" ht="18" customHeight="1">
      <c r="A47" s="46" t="s">
        <v>56</v>
      </c>
      <c r="B47" s="48" t="s">
        <v>27</v>
      </c>
      <c r="C47" s="42" t="s">
        <v>15</v>
      </c>
      <c r="D47" s="43"/>
      <c r="E47" s="43"/>
      <c r="F47" s="43"/>
      <c r="G47" s="43"/>
      <c r="H47" s="23"/>
    </row>
    <row r="48" spans="1:8" ht="18" customHeight="1">
      <c r="A48" s="46" t="s">
        <v>57</v>
      </c>
      <c r="B48" s="48" t="s">
        <v>28</v>
      </c>
      <c r="C48" s="42" t="s">
        <v>15</v>
      </c>
      <c r="D48" s="43"/>
      <c r="E48" s="43"/>
      <c r="F48" s="43"/>
      <c r="G48" s="43"/>
      <c r="H48" s="23"/>
    </row>
    <row r="49" spans="1:8" s="53" customFormat="1" ht="18" customHeight="1">
      <c r="A49" s="51" t="s">
        <v>38</v>
      </c>
      <c r="B49" s="51" t="s">
        <v>46</v>
      </c>
      <c r="C49" s="52" t="s">
        <v>15</v>
      </c>
      <c r="D49" s="24">
        <f>D24+D26+D28+D29+D38+D39+D40+D43+D44+D45</f>
        <v>16013.9</v>
      </c>
      <c r="E49" s="24">
        <f>E24+E26+E28+E29+E38+E39+E40+E43+E44+E45</f>
        <v>18189.14</v>
      </c>
      <c r="F49" s="24">
        <f>F24+F26+F28+F29+F38+F39+F40+F43+F44+F45</f>
        <v>20497.8</v>
      </c>
      <c r="G49" s="24">
        <f>G24+G26+G28+G29+G38+G39+G40+G43+G44+G45</f>
        <v>21308.39</v>
      </c>
      <c r="H49" s="24">
        <f>IF($G$50=0,0,G49/$G$50*1000)</f>
        <v>1441.899445121126</v>
      </c>
    </row>
    <row r="50" spans="1:8" ht="31.5">
      <c r="A50" s="54" t="s">
        <v>39</v>
      </c>
      <c r="B50" s="54" t="s">
        <v>51</v>
      </c>
      <c r="C50" s="40" t="s">
        <v>48</v>
      </c>
      <c r="D50" s="23">
        <f>D51+D52+D53</f>
        <v>15031</v>
      </c>
      <c r="E50" s="23">
        <f>E51+E52+E53</f>
        <v>14693</v>
      </c>
      <c r="F50" s="23">
        <f>F51+F52+F53</f>
        <v>13976</v>
      </c>
      <c r="G50" s="23">
        <f>G51+G52+G53</f>
        <v>14778</v>
      </c>
      <c r="H50" s="25"/>
    </row>
    <row r="51" spans="1:8" ht="15.75">
      <c r="A51" s="54"/>
      <c r="B51" s="25" t="s">
        <v>158</v>
      </c>
      <c r="C51" s="40" t="s">
        <v>48</v>
      </c>
      <c r="D51" s="23">
        <v>5759</v>
      </c>
      <c r="E51" s="23">
        <v>5760</v>
      </c>
      <c r="F51" s="23">
        <v>5597</v>
      </c>
      <c r="G51" s="23">
        <v>5845</v>
      </c>
      <c r="H51" s="25"/>
    </row>
    <row r="52" spans="1:8" ht="15.75">
      <c r="A52" s="54"/>
      <c r="B52" s="25" t="s">
        <v>159</v>
      </c>
      <c r="C52" s="40" t="s">
        <v>48</v>
      </c>
      <c r="D52" s="23">
        <v>7348</v>
      </c>
      <c r="E52" s="23">
        <v>7335</v>
      </c>
      <c r="F52" s="23">
        <v>7153</v>
      </c>
      <c r="G52" s="23">
        <v>7335</v>
      </c>
      <c r="H52" s="25"/>
    </row>
    <row r="53" spans="1:8" ht="15.75">
      <c r="A53" s="54"/>
      <c r="B53" s="25" t="s">
        <v>160</v>
      </c>
      <c r="C53" s="40" t="s">
        <v>48</v>
      </c>
      <c r="D53" s="23">
        <v>1924</v>
      </c>
      <c r="E53" s="23">
        <v>1598</v>
      </c>
      <c r="F53" s="23">
        <v>1226</v>
      </c>
      <c r="G53" s="23">
        <v>1598</v>
      </c>
      <c r="H53" s="25"/>
    </row>
    <row r="54" spans="1:8" s="53" customFormat="1" ht="15.75" customHeight="1">
      <c r="A54" s="51" t="s">
        <v>40</v>
      </c>
      <c r="B54" s="51" t="s">
        <v>29</v>
      </c>
      <c r="C54" s="52" t="s">
        <v>30</v>
      </c>
      <c r="D54" s="24">
        <f>IF(D50=0,0,D49/D50*1000)</f>
        <v>1065.3915241833545</v>
      </c>
      <c r="E54" s="24">
        <f>IF(E50=0,0,E49/E50*1000)</f>
        <v>1237.9459606615394</v>
      </c>
      <c r="F54" s="24">
        <f>IF(F50=0,0,F49/F50*1000)</f>
        <v>1466.6428162564396</v>
      </c>
      <c r="G54" s="24">
        <f>IF(G50=0,0,G49/G50*1000)</f>
        <v>1441.899445121126</v>
      </c>
      <c r="H54" s="24">
        <f>H49</f>
        <v>1441.899445121126</v>
      </c>
    </row>
    <row r="55" spans="1:8" ht="16.5" customHeight="1">
      <c r="A55" s="44" t="s">
        <v>41</v>
      </c>
      <c r="B55" s="45" t="s">
        <v>161</v>
      </c>
      <c r="C55" s="42" t="s">
        <v>15</v>
      </c>
      <c r="D55" s="43"/>
      <c r="E55" s="43"/>
      <c r="F55" s="43"/>
      <c r="G55" s="43">
        <v>200</v>
      </c>
      <c r="H55" s="23">
        <f>IF($G$50=0,0,G55/$G$50*1000)</f>
        <v>13.533631073216943</v>
      </c>
    </row>
    <row r="56" spans="1:8" ht="17.25" customHeight="1">
      <c r="A56" s="44" t="s">
        <v>42</v>
      </c>
      <c r="B56" s="45" t="s">
        <v>31</v>
      </c>
      <c r="C56" s="42" t="s">
        <v>15</v>
      </c>
      <c r="D56" s="43"/>
      <c r="E56" s="43"/>
      <c r="F56" s="43"/>
      <c r="G56" s="43"/>
      <c r="H56" s="23"/>
    </row>
    <row r="57" spans="1:8" ht="14.25" customHeight="1">
      <c r="A57" s="44" t="s">
        <v>44</v>
      </c>
      <c r="B57" s="45" t="s">
        <v>47</v>
      </c>
      <c r="C57" s="42" t="s">
        <v>15</v>
      </c>
      <c r="D57" s="43"/>
      <c r="E57" s="43"/>
      <c r="F57" s="43"/>
      <c r="G57" s="43"/>
      <c r="H57" s="23"/>
    </row>
    <row r="58" spans="1:8" ht="18" customHeight="1">
      <c r="A58" s="44" t="s">
        <v>43</v>
      </c>
      <c r="B58" s="45" t="s">
        <v>32</v>
      </c>
      <c r="C58" s="42" t="s">
        <v>15</v>
      </c>
      <c r="D58" s="43">
        <f>D60-D49</f>
        <v>197.63474000000133</v>
      </c>
      <c r="E58" s="43">
        <f>E60-E49</f>
        <v>-647.1672999999973</v>
      </c>
      <c r="F58" s="43">
        <f>F60-F49</f>
        <v>-1142.4375999999975</v>
      </c>
      <c r="G58" s="43"/>
      <c r="H58" s="23"/>
    </row>
    <row r="59" spans="1:8" ht="16.5" customHeight="1">
      <c r="A59" s="44" t="s">
        <v>60</v>
      </c>
      <c r="B59" s="45" t="s">
        <v>59</v>
      </c>
      <c r="C59" s="42" t="s">
        <v>9</v>
      </c>
      <c r="D59" s="55">
        <f>IF(D49=0,0,D58/D49)</f>
        <v>0.012341449615646491</v>
      </c>
      <c r="E59" s="55">
        <f>IF(E49=0,0,E58/E49)</f>
        <v>-0.03557987348494747</v>
      </c>
      <c r="F59" s="55">
        <f>IF(F49=0,0,F58/F49)</f>
        <v>-0.05573464469357675</v>
      </c>
      <c r="G59" s="55"/>
      <c r="H59" s="25"/>
    </row>
    <row r="60" spans="1:8" s="53" customFormat="1" ht="20.25" customHeight="1">
      <c r="A60" s="56" t="s">
        <v>49</v>
      </c>
      <c r="B60" s="57" t="s">
        <v>54</v>
      </c>
      <c r="C60" s="58" t="s">
        <v>15</v>
      </c>
      <c r="D60" s="26">
        <f>D61*D50/1000+D56+D55</f>
        <v>16211.534740000001</v>
      </c>
      <c r="E60" s="26">
        <f>E61*E50/1000+E56+E55</f>
        <v>17541.972700000002</v>
      </c>
      <c r="F60" s="26">
        <f>F61*F50/1000+F56+F55</f>
        <v>19355.3624</v>
      </c>
      <c r="G60" s="26">
        <f>G49+G55-G57+G58</f>
        <v>21508.39</v>
      </c>
      <c r="H60" s="24">
        <f>IF($G$50=0,0,G60/$G$50*1000)-0.01</f>
        <v>1455.423076194343</v>
      </c>
    </row>
    <row r="61" spans="1:8" ht="16.5" customHeight="1">
      <c r="A61" s="44" t="s">
        <v>52</v>
      </c>
      <c r="B61" s="45" t="s">
        <v>53</v>
      </c>
      <c r="C61" s="42" t="s">
        <v>30</v>
      </c>
      <c r="D61" s="26">
        <v>1078.54</v>
      </c>
      <c r="E61" s="26">
        <v>1193.9</v>
      </c>
      <c r="F61" s="26">
        <v>1384.9</v>
      </c>
      <c r="G61" s="26">
        <f>IF(G50=0,0,G60/G50*1000)-0.01</f>
        <v>1455.423076194343</v>
      </c>
      <c r="H61" s="24"/>
    </row>
    <row r="62" spans="1:8" ht="13.5" customHeight="1">
      <c r="A62" s="59"/>
      <c r="B62" s="99" t="s">
        <v>153</v>
      </c>
      <c r="C62" s="60"/>
      <c r="D62" s="61"/>
      <c r="E62" s="61"/>
      <c r="F62" s="62"/>
      <c r="G62" s="62">
        <v>1384.9</v>
      </c>
      <c r="H62" s="62"/>
    </row>
    <row r="63" spans="1:8" ht="13.5" customHeight="1">
      <c r="A63" s="59"/>
      <c r="B63" s="99" t="s">
        <v>154</v>
      </c>
      <c r="C63" s="60"/>
      <c r="D63" s="63"/>
      <c r="E63" s="63"/>
      <c r="F63" s="63"/>
      <c r="G63" s="63">
        <v>1467.99</v>
      </c>
      <c r="H63" s="62"/>
    </row>
    <row r="64" spans="1:8" ht="13.5" customHeight="1">
      <c r="A64" s="65"/>
      <c r="B64" s="99" t="s">
        <v>155</v>
      </c>
      <c r="C64" s="62"/>
      <c r="D64" s="63"/>
      <c r="E64" s="63"/>
      <c r="F64" s="63"/>
      <c r="G64" s="63">
        <v>1549.99</v>
      </c>
      <c r="H64" s="62"/>
    </row>
    <row r="66" spans="1:8" ht="15.75">
      <c r="A66" s="88" t="s">
        <v>162</v>
      </c>
      <c r="B66" s="88"/>
      <c r="C66" s="88"/>
      <c r="D66" s="88"/>
      <c r="E66" s="88"/>
      <c r="F66" s="88"/>
      <c r="G66" s="88"/>
      <c r="H66" s="88"/>
    </row>
    <row r="67" spans="1:5" ht="15.75">
      <c r="A67" s="27" t="s">
        <v>120</v>
      </c>
      <c r="B67" s="66"/>
      <c r="C67" s="66"/>
      <c r="D67" s="66"/>
      <c r="E67" s="66"/>
    </row>
    <row r="68" spans="1:7" ht="31.5">
      <c r="A68" s="28" t="s">
        <v>121</v>
      </c>
      <c r="B68" s="29" t="s">
        <v>122</v>
      </c>
      <c r="C68" s="29" t="s">
        <v>123</v>
      </c>
      <c r="D68" s="39" t="s">
        <v>103</v>
      </c>
      <c r="E68" s="39" t="s">
        <v>138</v>
      </c>
      <c r="F68" s="39" t="s">
        <v>139</v>
      </c>
      <c r="G68" s="38" t="s">
        <v>140</v>
      </c>
    </row>
    <row r="69" spans="1:7" ht="18" customHeight="1">
      <c r="A69" s="28">
        <v>1</v>
      </c>
      <c r="B69" s="28" t="s">
        <v>124</v>
      </c>
      <c r="C69" s="28" t="s">
        <v>125</v>
      </c>
      <c r="D69" s="30">
        <f>D70*1.15</f>
        <v>210.15062204776794</v>
      </c>
      <c r="E69" s="30">
        <f>E70*1.15</f>
        <v>212.35200435581567</v>
      </c>
      <c r="F69" s="30">
        <f>F70*1.15</f>
        <v>219.60918717801945</v>
      </c>
      <c r="G69" s="30">
        <f>G70*1.15</f>
        <v>216.75842468534304</v>
      </c>
    </row>
    <row r="70" spans="1:7" ht="19.5" customHeight="1">
      <c r="A70" s="28">
        <v>2</v>
      </c>
      <c r="B70" s="28" t="s">
        <v>126</v>
      </c>
      <c r="C70" s="28" t="s">
        <v>127</v>
      </c>
      <c r="D70" s="31">
        <f>D23/D50*1000</f>
        <v>182.73967134588517</v>
      </c>
      <c r="E70" s="31">
        <f>E23/E50*1000</f>
        <v>184.65391683114407</v>
      </c>
      <c r="F70" s="31">
        <f>F23/F50*1000</f>
        <v>190.96451058958215</v>
      </c>
      <c r="G70" s="31">
        <f>G23/G50*1000</f>
        <v>188.485586682907</v>
      </c>
    </row>
    <row r="71" spans="1:7" ht="30">
      <c r="A71" s="28">
        <v>3</v>
      </c>
      <c r="B71" s="28" t="s">
        <v>128</v>
      </c>
      <c r="C71" s="28" t="s">
        <v>129</v>
      </c>
      <c r="D71" s="31">
        <f>D25/D50*1000</f>
        <v>35.74412880047901</v>
      </c>
      <c r="E71" s="31">
        <f>E25/E50*1000</f>
        <v>41.94514394609678</v>
      </c>
      <c r="F71" s="31">
        <f>F25/F50*1000</f>
        <v>40.339868345735546</v>
      </c>
      <c r="G71" s="31">
        <f>G25/G50*1000</f>
        <v>34.20963594532413</v>
      </c>
    </row>
    <row r="72" spans="1:7" ht="18">
      <c r="A72" s="28">
        <v>4</v>
      </c>
      <c r="B72" s="28" t="s">
        <v>130</v>
      </c>
      <c r="C72" s="28" t="s">
        <v>131</v>
      </c>
      <c r="D72" s="32">
        <v>7950</v>
      </c>
      <c r="E72" s="32">
        <f>D72</f>
        <v>7950</v>
      </c>
      <c r="F72" s="67">
        <f>E72</f>
        <v>7950</v>
      </c>
      <c r="G72" s="67">
        <f>F72</f>
        <v>7950</v>
      </c>
    </row>
  </sheetData>
  <mergeCells count="27">
    <mergeCell ref="A18:H18"/>
    <mergeCell ref="A16:H16"/>
    <mergeCell ref="A17:H17"/>
    <mergeCell ref="A13:H13"/>
    <mergeCell ref="A14:H14"/>
    <mergeCell ref="A15:H15"/>
    <mergeCell ref="A10:H10"/>
    <mergeCell ref="A11:H11"/>
    <mergeCell ref="A12:H12"/>
    <mergeCell ref="A66:H66"/>
    <mergeCell ref="A9:H9"/>
    <mergeCell ref="A23:A24"/>
    <mergeCell ref="B23:B24"/>
    <mergeCell ref="A27:A28"/>
    <mergeCell ref="B27:B28"/>
    <mergeCell ref="A25:A26"/>
    <mergeCell ref="B25:B26"/>
    <mergeCell ref="A5:H5"/>
    <mergeCell ref="A6:H6"/>
    <mergeCell ref="A7:H7"/>
    <mergeCell ref="A8:H8"/>
    <mergeCell ref="A1:H1"/>
    <mergeCell ref="A2:H2"/>
    <mergeCell ref="A3:H3"/>
    <mergeCell ref="A4:H4"/>
    <mergeCell ref="A19:H19"/>
    <mergeCell ref="A20:B20"/>
  </mergeCells>
  <printOptions/>
  <pageMargins left="0.3937007874015748" right="0" top="0" bottom="0" header="0.35433070866141736" footer="0.35433070866141736"/>
  <pageSetup horizontalDpi="600" verticalDpi="600" orientation="portrait" paperSize="9" scale="70" r:id="rId1"/>
  <rowBreaks count="1" manualBreakCount="1">
    <brk id="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LAN_OS</cp:lastModifiedBy>
  <cp:lastPrinted>2012-06-26T11:47:12Z</cp:lastPrinted>
  <dcterms:created xsi:type="dcterms:W3CDTF">2006-04-10T03:22:32Z</dcterms:created>
  <dcterms:modified xsi:type="dcterms:W3CDTF">2012-06-26T11:56:54Z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