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8820" activeTab="0"/>
  </bookViews>
  <sheets>
    <sheet name="Лист1" sheetId="1" r:id="rId1"/>
  </sheets>
  <definedNames>
    <definedName name="_xlnm.Print_Area" localSheetId="0">'Лист1'!$A$1:$U$27</definedName>
  </definedNames>
  <calcPr fullCalcOnLoad="1"/>
</workbook>
</file>

<file path=xl/sharedStrings.xml><?xml version="1.0" encoding="utf-8"?>
<sst xmlns="http://schemas.openxmlformats.org/spreadsheetml/2006/main" count="64" uniqueCount="41">
  <si>
    <t>д. Б. Кивара,ул.Советская, д.2</t>
  </si>
  <si>
    <t>дерево</t>
  </si>
  <si>
    <t xml:space="preserve"> с. Кельчино, ул.Школьная, д.3</t>
  </si>
  <si>
    <t xml:space="preserve"> с. Кельчино, ул.Школьная, д.5</t>
  </si>
  <si>
    <t>д.Чернорвской л/у ул.Лесная, 7</t>
  </si>
  <si>
    <t>д.Черновской л/у  ул.Лесная, 17</t>
  </si>
  <si>
    <t xml:space="preserve"> д.Черновской л/у ул.Лесная, 11</t>
  </si>
  <si>
    <t>д.Черновской л/у ул.Лесная, 5</t>
  </si>
  <si>
    <t>д.Черновской л/у ул.Труда, 4</t>
  </si>
  <si>
    <t>д.Черновской л/у ул.Октябрьская, 20</t>
  </si>
  <si>
    <t>д. Б. Кивара,ул.Советская, д.1</t>
  </si>
  <si>
    <t>УК</t>
  </si>
  <si>
    <t>ТСЖ</t>
  </si>
  <si>
    <t>ж/б панели</t>
  </si>
  <si>
    <t xml:space="preserve"> с.Пихтовка,  ул.Центральная, д.1</t>
  </si>
  <si>
    <t xml:space="preserve"> с.Пихтовка,  ул.Центральная, д.2</t>
  </si>
  <si>
    <t xml:space="preserve"> с.Пихтовка,  ул.Центральная, д.3</t>
  </si>
  <si>
    <t>д. Б.Кивара, ул. Комсомольская пл.1а</t>
  </si>
  <si>
    <t>ж/б плиты</t>
  </si>
  <si>
    <t>всего</t>
  </si>
  <si>
    <t>кол-во квартир</t>
  </si>
  <si>
    <t>Общая площадь МКД (с подъездами), м2</t>
  </si>
  <si>
    <t xml:space="preserve">Общая  площадь жилых помещений,м2 </t>
  </si>
  <si>
    <t>долг на 1.01.2011г</t>
  </si>
  <si>
    <t>холодное водоснабжение</t>
  </si>
  <si>
    <t>водоотведение</t>
  </si>
  <si>
    <t>оплачено</t>
  </si>
  <si>
    <t xml:space="preserve">начисленно за 2011 год, </t>
  </si>
  <si>
    <t>долг на 1.01.2012г</t>
  </si>
  <si>
    <t>отопление</t>
  </si>
  <si>
    <t>электроэнергия</t>
  </si>
  <si>
    <t>вывоз ТБО</t>
  </si>
  <si>
    <t>обслуживание ВДГО</t>
  </si>
  <si>
    <t>капитальный ремонт жилых помещений</t>
  </si>
  <si>
    <t>способ управления</t>
  </si>
  <si>
    <t>Обороты за 2011 год, тыс. руб.</t>
  </si>
  <si>
    <t>Отчет по управлению МКД Управляющей Компанией ООО "РС-Сервис" за 2011 год</t>
  </si>
  <si>
    <t>содержание и текущий ремонт жилья*</t>
  </si>
  <si>
    <t>Руководитель</t>
  </si>
  <si>
    <t>В.А. Кузьмин</t>
  </si>
  <si>
    <t>* Плата за содержание и текущий ремонт жилых помещений направлены на подготовку систем отопления к отопительному сезону 2011-2012 г.г.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</si>
</sst>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" xfId="17" applyFont="1" applyBorder="1">
      <alignment/>
      <protection/>
    </xf>
    <xf numFmtId="0" fontId="2" fillId="0" borderId="1" xfId="17" applyFont="1" applyBorder="1" applyAlignment="1">
      <alignment textRotation="90" wrapText="1"/>
      <protection/>
    </xf>
    <xf numFmtId="0" fontId="2" fillId="2" borderId="1" xfId="17" applyFont="1" applyFill="1" applyBorder="1">
      <alignment/>
      <protection/>
    </xf>
    <xf numFmtId="0" fontId="2" fillId="2" borderId="1" xfId="17" applyFont="1" applyFill="1" applyBorder="1" applyAlignment="1">
      <alignment wrapText="1"/>
      <protection/>
    </xf>
    <xf numFmtId="0" fontId="2" fillId="2" borderId="1" xfId="17" applyFont="1" applyFill="1" applyBorder="1" applyAlignment="1">
      <alignment horizontal="center"/>
      <protection/>
    </xf>
    <xf numFmtId="164" fontId="2" fillId="2" borderId="1" xfId="17" applyNumberFormat="1" applyFont="1" applyFill="1" applyBorder="1" applyAlignment="1">
      <alignment horizontal="center"/>
      <protection/>
    </xf>
    <xf numFmtId="165" fontId="2" fillId="2" borderId="1" xfId="17" applyNumberFormat="1" applyFont="1" applyFill="1" applyBorder="1">
      <alignment/>
      <protection/>
    </xf>
    <xf numFmtId="0" fontId="2" fillId="0" borderId="1" xfId="17" applyFont="1" applyBorder="1" applyAlignment="1">
      <alignment horizontal="center" textRotation="90" wrapText="1"/>
      <protection/>
    </xf>
    <xf numFmtId="0" fontId="2" fillId="0" borderId="1" xfId="17" applyFont="1" applyBorder="1" applyAlignment="1">
      <alignment horizontal="center"/>
      <protection/>
    </xf>
    <xf numFmtId="0" fontId="2" fillId="0" borderId="1" xfId="17" applyFont="1" applyBorder="1" applyAlignment="1">
      <alignment horizontal="center" wrapText="1"/>
      <protection/>
    </xf>
    <xf numFmtId="0" fontId="2" fillId="0" borderId="1" xfId="17" applyFont="1" applyBorder="1" applyAlignment="1">
      <alignment horizontal="center" textRotation="90"/>
      <protection/>
    </xf>
    <xf numFmtId="164" fontId="2" fillId="2" borderId="1" xfId="17" applyNumberFormat="1" applyFont="1" applyFill="1" applyBorder="1" applyAlignment="1">
      <alignment horizontal="center" textRotation="90" wrapText="1"/>
      <protection/>
    </xf>
    <xf numFmtId="0" fontId="2" fillId="2" borderId="0" xfId="17" applyFont="1" applyFill="1" applyBorder="1">
      <alignment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view="pageBreakPreview" zoomScale="75" zoomScaleSheetLayoutView="75" workbookViewId="0" topLeftCell="A1">
      <selection activeCell="N25" sqref="N25"/>
    </sheetView>
  </sheetViews>
  <sheetFormatPr defaultColWidth="9.00390625" defaultRowHeight="12.75"/>
  <cols>
    <col min="1" max="1" width="4.375" style="15" customWidth="1"/>
    <col min="2" max="2" width="31.875" style="15" customWidth="1"/>
    <col min="3" max="3" width="11.25390625" style="15" customWidth="1"/>
    <col min="4" max="4" width="9.125" style="15" customWidth="1"/>
    <col min="5" max="5" width="4.75390625" style="15" customWidth="1"/>
    <col min="6" max="6" width="6.875" style="15" customWidth="1"/>
    <col min="7" max="7" width="7.625" style="15" customWidth="1"/>
    <col min="8" max="8" width="9.125" style="15" customWidth="1"/>
    <col min="9" max="9" width="6.125" style="15" customWidth="1"/>
    <col min="10" max="10" width="9.125" style="15" customWidth="1"/>
    <col min="11" max="11" width="6.75390625" style="15" customWidth="1"/>
    <col min="12" max="12" width="6.875" style="15" customWidth="1"/>
    <col min="13" max="13" width="7.625" style="15" customWidth="1"/>
    <col min="14" max="14" width="7.00390625" style="15" customWidth="1"/>
    <col min="15" max="15" width="8.375" style="15" customWidth="1"/>
    <col min="16" max="16" width="8.00390625" style="15" customWidth="1"/>
    <col min="17" max="17" width="5.875" style="15" customWidth="1"/>
    <col min="18" max="18" width="6.25390625" style="15" customWidth="1"/>
    <col min="19" max="20" width="9.125" style="15" customWidth="1"/>
    <col min="21" max="21" width="7.875" style="15" customWidth="1"/>
    <col min="22" max="16384" width="9.125" style="15" customWidth="1"/>
  </cols>
  <sheetData>
    <row r="1" spans="1:21" ht="12.75">
      <c r="A1" s="14" t="s">
        <v>36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2" ht="12.75" customHeight="1">
      <c r="A2" s="10"/>
      <c r="B2" s="9"/>
      <c r="C2" s="11"/>
      <c r="D2" s="8"/>
      <c r="E2" s="8"/>
      <c r="F2" s="8" t="s">
        <v>20</v>
      </c>
      <c r="G2" s="8" t="s">
        <v>21</v>
      </c>
      <c r="H2" s="12" t="s">
        <v>22</v>
      </c>
      <c r="I2" s="12" t="s">
        <v>34</v>
      </c>
      <c r="J2" s="9" t="s">
        <v>35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12.75">
      <c r="A3" s="10"/>
      <c r="B3" s="9"/>
      <c r="C3" s="11"/>
      <c r="D3" s="8"/>
      <c r="E3" s="8"/>
      <c r="F3" s="8"/>
      <c r="G3" s="8"/>
      <c r="H3" s="12"/>
      <c r="I3" s="12"/>
      <c r="J3" s="8" t="s">
        <v>23</v>
      </c>
      <c r="K3" s="9" t="s">
        <v>27</v>
      </c>
      <c r="L3" s="9"/>
      <c r="M3" s="9"/>
      <c r="N3" s="9"/>
      <c r="O3" s="9"/>
      <c r="P3" s="9"/>
      <c r="Q3" s="9"/>
      <c r="R3" s="9"/>
      <c r="S3" s="9"/>
      <c r="T3" s="11" t="s">
        <v>26</v>
      </c>
      <c r="U3" s="8" t="s">
        <v>28</v>
      </c>
      <c r="V3" s="1"/>
    </row>
    <row r="4" spans="1:22" ht="87" customHeight="1">
      <c r="A4" s="10"/>
      <c r="B4" s="9"/>
      <c r="C4" s="11"/>
      <c r="D4" s="8"/>
      <c r="E4" s="8"/>
      <c r="F4" s="8"/>
      <c r="G4" s="8"/>
      <c r="H4" s="12"/>
      <c r="I4" s="12"/>
      <c r="J4" s="8"/>
      <c r="K4" s="2" t="s">
        <v>24</v>
      </c>
      <c r="L4" s="2" t="s">
        <v>25</v>
      </c>
      <c r="M4" s="2" t="s">
        <v>29</v>
      </c>
      <c r="N4" s="2" t="s">
        <v>30</v>
      </c>
      <c r="O4" s="2" t="s">
        <v>37</v>
      </c>
      <c r="P4" s="2" t="s">
        <v>33</v>
      </c>
      <c r="Q4" s="2" t="s">
        <v>31</v>
      </c>
      <c r="R4" s="2" t="s">
        <v>32</v>
      </c>
      <c r="S4" s="2" t="s">
        <v>19</v>
      </c>
      <c r="T4" s="11"/>
      <c r="U4" s="8"/>
      <c r="V4" s="1"/>
    </row>
    <row r="5" spans="1:22" ht="12.75">
      <c r="A5" s="3">
        <v>1</v>
      </c>
      <c r="B5" s="4" t="s">
        <v>17</v>
      </c>
      <c r="C5" s="5" t="s">
        <v>18</v>
      </c>
      <c r="D5" s="5">
        <v>2010</v>
      </c>
      <c r="E5" s="5">
        <v>2</v>
      </c>
      <c r="F5" s="5">
        <v>8</v>
      </c>
      <c r="G5" s="6">
        <v>408.2</v>
      </c>
      <c r="H5" s="6">
        <v>355.2</v>
      </c>
      <c r="I5" s="5" t="s">
        <v>11</v>
      </c>
      <c r="J5" s="3">
        <v>78.497</v>
      </c>
      <c r="K5" s="3">
        <v>8.849</v>
      </c>
      <c r="L5" s="3">
        <v>6.199</v>
      </c>
      <c r="M5" s="3">
        <v>0</v>
      </c>
      <c r="N5" s="3">
        <v>9.457</v>
      </c>
      <c r="O5" s="3"/>
      <c r="P5" s="3"/>
      <c r="Q5" s="3">
        <v>1.782</v>
      </c>
      <c r="R5" s="3"/>
      <c r="S5" s="3">
        <f>SUM(K5:R5)</f>
        <v>26.287000000000003</v>
      </c>
      <c r="T5" s="3">
        <v>35.371</v>
      </c>
      <c r="U5" s="3">
        <f>J5+S5-T5</f>
        <v>69.41300000000001</v>
      </c>
      <c r="V5" s="3"/>
    </row>
    <row r="6" spans="1:22" ht="12.75">
      <c r="A6" s="3">
        <v>2</v>
      </c>
      <c r="B6" s="3" t="s">
        <v>10</v>
      </c>
      <c r="C6" s="5" t="s">
        <v>13</v>
      </c>
      <c r="D6" s="5">
        <v>1976</v>
      </c>
      <c r="E6" s="5">
        <v>2</v>
      </c>
      <c r="F6" s="5">
        <v>16</v>
      </c>
      <c r="G6" s="6">
        <v>778</v>
      </c>
      <c r="H6" s="6">
        <v>719</v>
      </c>
      <c r="I6" s="5" t="s">
        <v>12</v>
      </c>
      <c r="J6" s="3">
        <v>165.813</v>
      </c>
      <c r="K6" s="3">
        <v>44.059</v>
      </c>
      <c r="L6" s="3">
        <v>32.651</v>
      </c>
      <c r="M6" s="3">
        <v>226</v>
      </c>
      <c r="N6" s="3">
        <v>42.248</v>
      </c>
      <c r="O6" s="3"/>
      <c r="P6" s="3">
        <v>6.675</v>
      </c>
      <c r="Q6" s="3">
        <v>4.468</v>
      </c>
      <c r="R6" s="3">
        <v>2.367</v>
      </c>
      <c r="S6" s="3">
        <f aca="true" t="shared" si="0" ref="S6:S18">SUM(K6:R6)</f>
        <v>358.4680000000001</v>
      </c>
      <c r="T6" s="3">
        <v>215.525</v>
      </c>
      <c r="U6" s="3">
        <f aca="true" t="shared" si="1" ref="U6:U18">J6+S6-T6</f>
        <v>308.7560000000001</v>
      </c>
      <c r="V6" s="3"/>
    </row>
    <row r="7" spans="1:22" ht="12.75">
      <c r="A7" s="3">
        <v>3</v>
      </c>
      <c r="B7" s="3" t="s">
        <v>0</v>
      </c>
      <c r="C7" s="5" t="s">
        <v>13</v>
      </c>
      <c r="D7" s="5">
        <v>1976</v>
      </c>
      <c r="E7" s="5">
        <v>2</v>
      </c>
      <c r="F7" s="5">
        <v>16</v>
      </c>
      <c r="G7" s="6">
        <v>778</v>
      </c>
      <c r="H7" s="6">
        <v>720</v>
      </c>
      <c r="I7" s="5" t="s">
        <v>12</v>
      </c>
      <c r="J7" s="3">
        <v>169.111</v>
      </c>
      <c r="K7" s="3">
        <f>2.237+43.997+0.298-0.324+0.117</f>
        <v>46.325</v>
      </c>
      <c r="L7" s="3">
        <f>1.839+34.353</f>
        <v>36.192</v>
      </c>
      <c r="M7" s="3">
        <v>225.387</v>
      </c>
      <c r="N7" s="3"/>
      <c r="O7" s="3"/>
      <c r="P7" s="3"/>
      <c r="Q7" s="3">
        <v>4.819</v>
      </c>
      <c r="R7" s="3">
        <v>2.104</v>
      </c>
      <c r="S7" s="3">
        <f t="shared" si="0"/>
        <v>314.827</v>
      </c>
      <c r="T7" s="3">
        <v>208.932</v>
      </c>
      <c r="U7" s="3">
        <f t="shared" si="1"/>
        <v>275.006</v>
      </c>
      <c r="V7" s="3"/>
    </row>
    <row r="8" spans="1:22" ht="12.75">
      <c r="A8" s="3">
        <v>4</v>
      </c>
      <c r="B8" s="3" t="s">
        <v>2</v>
      </c>
      <c r="C8" s="5" t="s">
        <v>13</v>
      </c>
      <c r="D8" s="5">
        <v>1988</v>
      </c>
      <c r="E8" s="5">
        <v>2</v>
      </c>
      <c r="F8" s="5">
        <v>12</v>
      </c>
      <c r="G8" s="6">
        <v>964.9</v>
      </c>
      <c r="H8" s="6">
        <v>636</v>
      </c>
      <c r="I8" s="5" t="s">
        <v>12</v>
      </c>
      <c r="J8" s="3">
        <v>77.697</v>
      </c>
      <c r="K8" s="3">
        <f>0.298+17.543+3.042-0.703+0.137</f>
        <v>20.316999999999997</v>
      </c>
      <c r="L8" s="3">
        <f>13.698+2.501</f>
        <v>16.199</v>
      </c>
      <c r="M8" s="3">
        <v>162.313</v>
      </c>
      <c r="N8" s="3"/>
      <c r="O8" s="3"/>
      <c r="P8" s="3"/>
      <c r="Q8" s="3">
        <v>4.401</v>
      </c>
      <c r="R8" s="3">
        <v>1.052</v>
      </c>
      <c r="S8" s="3">
        <f t="shared" si="0"/>
        <v>204.28199999999998</v>
      </c>
      <c r="T8" s="3">
        <v>182.391</v>
      </c>
      <c r="U8" s="3">
        <f t="shared" si="1"/>
        <v>99.588</v>
      </c>
      <c r="V8" s="3"/>
    </row>
    <row r="9" spans="1:22" ht="12.75">
      <c r="A9" s="3">
        <v>5</v>
      </c>
      <c r="B9" s="3" t="s">
        <v>3</v>
      </c>
      <c r="C9" s="5" t="s">
        <v>13</v>
      </c>
      <c r="D9" s="5">
        <v>1988</v>
      </c>
      <c r="E9" s="5">
        <v>2</v>
      </c>
      <c r="F9" s="5">
        <v>12</v>
      </c>
      <c r="G9" s="6">
        <v>966.8</v>
      </c>
      <c r="H9" s="6">
        <v>631.5</v>
      </c>
      <c r="I9" s="5" t="s">
        <v>12</v>
      </c>
      <c r="J9" s="3">
        <v>103.088</v>
      </c>
      <c r="K9" s="3">
        <f>7.161+4.102-0.133+1.131</f>
        <v>12.261</v>
      </c>
      <c r="L9" s="3">
        <f>5.591+3.373</f>
        <v>8.964</v>
      </c>
      <c r="M9" s="3">
        <v>181.002</v>
      </c>
      <c r="N9" s="3"/>
      <c r="O9" s="3"/>
      <c r="P9" s="3"/>
      <c r="Q9" s="3">
        <v>3.591</v>
      </c>
      <c r="R9" s="3">
        <v>1.052</v>
      </c>
      <c r="S9" s="3">
        <f t="shared" si="0"/>
        <v>206.87</v>
      </c>
      <c r="T9" s="3">
        <v>183.175</v>
      </c>
      <c r="U9" s="3">
        <f t="shared" si="1"/>
        <v>126.78299999999996</v>
      </c>
      <c r="V9" s="3"/>
    </row>
    <row r="10" spans="1:22" ht="12.75">
      <c r="A10" s="3">
        <v>6</v>
      </c>
      <c r="B10" s="3" t="s">
        <v>14</v>
      </c>
      <c r="C10" s="5" t="s">
        <v>13</v>
      </c>
      <c r="D10" s="5">
        <v>1977</v>
      </c>
      <c r="E10" s="5">
        <v>2</v>
      </c>
      <c r="F10" s="5">
        <v>22</v>
      </c>
      <c r="G10" s="6">
        <v>1209</v>
      </c>
      <c r="H10" s="6">
        <v>880</v>
      </c>
      <c r="I10" s="5" t="s">
        <v>12</v>
      </c>
      <c r="J10" s="3">
        <v>82.091</v>
      </c>
      <c r="K10" s="3">
        <v>55.936</v>
      </c>
      <c r="L10" s="3">
        <v>45.284</v>
      </c>
      <c r="M10" s="3">
        <v>311.874</v>
      </c>
      <c r="N10" s="3">
        <v>61.133</v>
      </c>
      <c r="O10" s="3"/>
      <c r="P10" s="3"/>
      <c r="Q10" s="3">
        <v>9.625</v>
      </c>
      <c r="R10" s="3">
        <v>4.471</v>
      </c>
      <c r="S10" s="3">
        <f t="shared" si="0"/>
        <v>488.32300000000004</v>
      </c>
      <c r="T10" s="3">
        <v>397.01</v>
      </c>
      <c r="U10" s="3">
        <f t="shared" si="1"/>
        <v>173.404</v>
      </c>
      <c r="V10" s="3"/>
    </row>
    <row r="11" spans="1:22" ht="12.75">
      <c r="A11" s="3">
        <v>7</v>
      </c>
      <c r="B11" s="3" t="s">
        <v>15</v>
      </c>
      <c r="C11" s="5" t="s">
        <v>13</v>
      </c>
      <c r="D11" s="5">
        <v>1981</v>
      </c>
      <c r="E11" s="5">
        <v>2</v>
      </c>
      <c r="F11" s="5">
        <v>12</v>
      </c>
      <c r="G11" s="6">
        <v>892.1</v>
      </c>
      <c r="H11" s="6">
        <v>553</v>
      </c>
      <c r="I11" s="5" t="s">
        <v>11</v>
      </c>
      <c r="J11" s="3">
        <v>32.143</v>
      </c>
      <c r="K11" s="3">
        <v>34.103</v>
      </c>
      <c r="L11" s="3">
        <v>25.31</v>
      </c>
      <c r="M11" s="3">
        <v>197.62</v>
      </c>
      <c r="N11" s="3"/>
      <c r="O11" s="3">
        <v>7.565</v>
      </c>
      <c r="P11" s="3">
        <v>2.828</v>
      </c>
      <c r="Q11" s="3">
        <v>4.941</v>
      </c>
      <c r="R11" s="3">
        <v>2.367</v>
      </c>
      <c r="S11" s="3">
        <f t="shared" si="0"/>
        <v>274.734</v>
      </c>
      <c r="T11" s="3">
        <v>260.502</v>
      </c>
      <c r="U11" s="3">
        <f t="shared" si="1"/>
        <v>46.37499999999994</v>
      </c>
      <c r="V11" s="3"/>
    </row>
    <row r="12" spans="1:22" ht="12.75">
      <c r="A12" s="3">
        <v>8</v>
      </c>
      <c r="B12" s="3" t="s">
        <v>16</v>
      </c>
      <c r="C12" s="5" t="s">
        <v>13</v>
      </c>
      <c r="D12" s="5">
        <v>1982</v>
      </c>
      <c r="E12" s="5">
        <v>2</v>
      </c>
      <c r="F12" s="5">
        <v>12</v>
      </c>
      <c r="G12" s="6">
        <v>849.9</v>
      </c>
      <c r="H12" s="6">
        <v>512</v>
      </c>
      <c r="I12" s="5" t="s">
        <v>11</v>
      </c>
      <c r="J12" s="3">
        <v>82.781</v>
      </c>
      <c r="K12" s="3">
        <v>33.387</v>
      </c>
      <c r="L12" s="3">
        <v>26.069</v>
      </c>
      <c r="M12" s="3">
        <v>200.407</v>
      </c>
      <c r="N12" s="3">
        <v>38.307</v>
      </c>
      <c r="O12" s="3">
        <v>7.671</v>
      </c>
      <c r="P12" s="3">
        <v>7.1</v>
      </c>
      <c r="Q12" s="3">
        <v>4.874</v>
      </c>
      <c r="R12" s="3">
        <v>2.63</v>
      </c>
      <c r="S12" s="3">
        <f t="shared" si="0"/>
        <v>320.44500000000005</v>
      </c>
      <c r="T12" s="3">
        <v>280.883</v>
      </c>
      <c r="U12" s="3">
        <f t="shared" si="1"/>
        <v>122.34300000000007</v>
      </c>
      <c r="V12" s="3"/>
    </row>
    <row r="13" spans="1:22" ht="12.75">
      <c r="A13" s="3">
        <v>9</v>
      </c>
      <c r="B13" s="3" t="s">
        <v>4</v>
      </c>
      <c r="C13" s="5" t="s">
        <v>1</v>
      </c>
      <c r="D13" s="5">
        <v>1939</v>
      </c>
      <c r="E13" s="5">
        <v>1</v>
      </c>
      <c r="F13" s="5">
        <v>3</v>
      </c>
      <c r="G13" s="6">
        <v>357</v>
      </c>
      <c r="H13" s="6">
        <v>307</v>
      </c>
      <c r="I13" s="5" t="s">
        <v>11</v>
      </c>
      <c r="J13" s="3">
        <v>0.124</v>
      </c>
      <c r="K13" s="7">
        <v>1.95</v>
      </c>
      <c r="L13" s="3"/>
      <c r="M13" s="3"/>
      <c r="N13" s="3"/>
      <c r="O13" s="3"/>
      <c r="P13" s="3"/>
      <c r="Q13" s="3"/>
      <c r="R13" s="3"/>
      <c r="S13" s="3">
        <f t="shared" si="0"/>
        <v>1.95</v>
      </c>
      <c r="T13" s="3">
        <v>1.762</v>
      </c>
      <c r="U13" s="3">
        <f t="shared" si="1"/>
        <v>0.31199999999999983</v>
      </c>
      <c r="V13" s="3"/>
    </row>
    <row r="14" spans="1:22" ht="12.75">
      <c r="A14" s="3">
        <v>10</v>
      </c>
      <c r="B14" s="3" t="s">
        <v>5</v>
      </c>
      <c r="C14" s="5" t="s">
        <v>1</v>
      </c>
      <c r="D14" s="5">
        <v>1969</v>
      </c>
      <c r="E14" s="5">
        <v>2</v>
      </c>
      <c r="F14" s="5">
        <v>4</v>
      </c>
      <c r="G14" s="6">
        <v>188.1</v>
      </c>
      <c r="H14" s="6">
        <v>158.1</v>
      </c>
      <c r="I14" s="5" t="s">
        <v>11</v>
      </c>
      <c r="J14" s="3">
        <v>0</v>
      </c>
      <c r="K14" s="3">
        <v>0.857</v>
      </c>
      <c r="L14" s="3"/>
      <c r="M14" s="3"/>
      <c r="N14" s="3"/>
      <c r="O14" s="3"/>
      <c r="P14" s="3"/>
      <c r="Q14" s="3"/>
      <c r="R14" s="3"/>
      <c r="S14" s="3">
        <f t="shared" si="0"/>
        <v>0.857</v>
      </c>
      <c r="T14" s="3">
        <v>0</v>
      </c>
      <c r="U14" s="3">
        <f t="shared" si="1"/>
        <v>0.857</v>
      </c>
      <c r="V14" s="3"/>
    </row>
    <row r="15" spans="1:22" ht="12.75">
      <c r="A15" s="3">
        <v>11</v>
      </c>
      <c r="B15" s="3" t="s">
        <v>6</v>
      </c>
      <c r="C15" s="5" t="s">
        <v>1</v>
      </c>
      <c r="D15" s="5">
        <v>1969</v>
      </c>
      <c r="E15" s="5">
        <v>2</v>
      </c>
      <c r="F15" s="5">
        <v>4</v>
      </c>
      <c r="G15" s="6">
        <f>143+78</f>
        <v>221</v>
      </c>
      <c r="H15" s="6">
        <v>143</v>
      </c>
      <c r="I15" s="5" t="s">
        <v>11</v>
      </c>
      <c r="J15" s="3">
        <v>0.186</v>
      </c>
      <c r="K15" s="3">
        <v>0.857</v>
      </c>
      <c r="L15" s="3"/>
      <c r="M15" s="3"/>
      <c r="N15" s="3"/>
      <c r="O15" s="3"/>
      <c r="P15" s="3"/>
      <c r="Q15" s="3"/>
      <c r="R15" s="3"/>
      <c r="S15" s="3">
        <f t="shared" si="0"/>
        <v>0.857</v>
      </c>
      <c r="T15" s="3">
        <v>0.4</v>
      </c>
      <c r="U15" s="3">
        <f t="shared" si="1"/>
        <v>0.6429999999999999</v>
      </c>
      <c r="V15" s="3"/>
    </row>
    <row r="16" spans="1:22" ht="12.75">
      <c r="A16" s="3">
        <v>12</v>
      </c>
      <c r="B16" s="3" t="s">
        <v>7</v>
      </c>
      <c r="C16" s="5" t="s">
        <v>1</v>
      </c>
      <c r="D16" s="5">
        <v>1953</v>
      </c>
      <c r="E16" s="5">
        <v>2</v>
      </c>
      <c r="F16" s="5">
        <v>4</v>
      </c>
      <c r="G16" s="6">
        <v>252</v>
      </c>
      <c r="H16" s="6">
        <v>182</v>
      </c>
      <c r="I16" s="5" t="s">
        <v>11</v>
      </c>
      <c r="J16" s="3">
        <v>0</v>
      </c>
      <c r="K16" s="3"/>
      <c r="L16" s="3"/>
      <c r="M16" s="3"/>
      <c r="N16" s="3"/>
      <c r="O16" s="3"/>
      <c r="P16" s="3"/>
      <c r="Q16" s="3"/>
      <c r="R16" s="3"/>
      <c r="S16" s="3">
        <f>SUM(K16:R16)</f>
        <v>0</v>
      </c>
      <c r="T16" s="3">
        <v>0</v>
      </c>
      <c r="U16" s="3">
        <f t="shared" si="1"/>
        <v>0</v>
      </c>
      <c r="V16" s="3"/>
    </row>
    <row r="17" spans="1:22" ht="12.75">
      <c r="A17" s="3">
        <v>13</v>
      </c>
      <c r="B17" s="3" t="s">
        <v>8</v>
      </c>
      <c r="C17" s="5" t="s">
        <v>1</v>
      </c>
      <c r="D17" s="5">
        <v>1956</v>
      </c>
      <c r="E17" s="5">
        <v>2</v>
      </c>
      <c r="F17" s="5">
        <v>4</v>
      </c>
      <c r="G17" s="6">
        <f>H17+34.3+37.4</f>
        <v>214.00000000000003</v>
      </c>
      <c r="H17" s="6">
        <v>142.3</v>
      </c>
      <c r="I17" s="5" t="s">
        <v>11</v>
      </c>
      <c r="J17" s="3">
        <v>0</v>
      </c>
      <c r="K17" s="3"/>
      <c r="L17" s="3"/>
      <c r="M17" s="3"/>
      <c r="N17" s="3"/>
      <c r="O17" s="3"/>
      <c r="P17" s="3"/>
      <c r="Q17" s="3"/>
      <c r="R17" s="3"/>
      <c r="S17" s="3">
        <f t="shared" si="0"/>
        <v>0</v>
      </c>
      <c r="T17" s="3">
        <v>0</v>
      </c>
      <c r="U17" s="3">
        <f t="shared" si="1"/>
        <v>0</v>
      </c>
      <c r="V17" s="3"/>
    </row>
    <row r="18" spans="1:22" ht="12.75">
      <c r="A18" s="3">
        <v>14</v>
      </c>
      <c r="B18" s="3" t="s">
        <v>9</v>
      </c>
      <c r="C18" s="5" t="s">
        <v>1</v>
      </c>
      <c r="D18" s="5">
        <v>1936</v>
      </c>
      <c r="E18" s="5">
        <v>2</v>
      </c>
      <c r="F18" s="5">
        <v>5</v>
      </c>
      <c r="G18" s="6">
        <v>118</v>
      </c>
      <c r="H18" s="6">
        <v>101</v>
      </c>
      <c r="I18" s="5" t="s">
        <v>11</v>
      </c>
      <c r="J18" s="3">
        <v>0</v>
      </c>
      <c r="K18" s="3"/>
      <c r="L18" s="3"/>
      <c r="M18" s="3"/>
      <c r="N18" s="3"/>
      <c r="O18" s="3"/>
      <c r="P18" s="3"/>
      <c r="Q18" s="3"/>
      <c r="R18" s="3"/>
      <c r="S18" s="3">
        <f t="shared" si="0"/>
        <v>0</v>
      </c>
      <c r="T18" s="3">
        <v>0</v>
      </c>
      <c r="U18" s="3">
        <f t="shared" si="1"/>
        <v>0</v>
      </c>
      <c r="V18" s="3"/>
    </row>
    <row r="21" ht="12.75">
      <c r="B21" s="13" t="s">
        <v>40</v>
      </c>
    </row>
    <row r="25" spans="2:6" ht="12.75">
      <c r="B25" s="15" t="s">
        <v>38</v>
      </c>
      <c r="F25" s="15" t="s">
        <v>39</v>
      </c>
    </row>
  </sheetData>
  <mergeCells count="15">
    <mergeCell ref="G2:G4"/>
    <mergeCell ref="H2:H4"/>
    <mergeCell ref="A1:U1"/>
    <mergeCell ref="F2:F4"/>
    <mergeCell ref="J3:J4"/>
    <mergeCell ref="K3:S3"/>
    <mergeCell ref="J2:V2"/>
    <mergeCell ref="U3:U4"/>
    <mergeCell ref="T3:T4"/>
    <mergeCell ref="I2:I4"/>
    <mergeCell ref="E2:E4"/>
    <mergeCell ref="B2:B4"/>
    <mergeCell ref="A2:A4"/>
    <mergeCell ref="C2:C4"/>
    <mergeCell ref="D2:D4"/>
  </mergeCells>
  <printOptions/>
  <pageMargins left="0" right="0" top="0" bottom="0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Вахрушева</dc:creator>
  <cp:keywords/>
  <dc:description/>
  <cp:lastModifiedBy>Вахрушева</cp:lastModifiedBy>
  <cp:lastPrinted>2012-05-31T08:11:49Z</cp:lastPrinted>
  <dcterms:created xsi:type="dcterms:W3CDTF">2012-05-31T07:43:41Z</dcterms:created>
  <dcterms:modified xsi:type="dcterms:W3CDTF">2012-05-31T08:11:57Z</dcterms:modified>
  <cp:category/>
  <cp:version/>
  <cp:contentType/>
  <cp:contentStatus/>
</cp:coreProperties>
</file>