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 codeName="ЭтаКнига"/>
  <xr:revisionPtr revIDLastSave="0" documentId="13_ncr:1_{DC362D8B-3B90-4999-BEE9-51025057B15C}" xr6:coauthVersionLast="45" xr6:coauthVersionMax="45" xr10:uidLastSave="{00000000-0000-0000-0000-000000000000}"/>
  <bookViews>
    <workbookView xWindow="-108" yWindow="-108" windowWidth="23256" windowHeight="12600" tabRatio="823" activeTab="8" xr2:uid="{00000000-000D-0000-FFFF-FFFF00000000}"/>
  </bookViews>
  <sheets>
    <sheet name="1" sheetId="3" r:id="rId1"/>
    <sheet name="2" sheetId="4" r:id="rId2"/>
    <sheet name="3." sheetId="5" state="hidden" r:id="rId3"/>
    <sheet name="4." sheetId="6" state="hidden" r:id="rId4"/>
    <sheet name="3 (1" sheetId="7" state="hidden" r:id="rId5"/>
    <sheet name="3" sheetId="17" r:id="rId6"/>
    <sheet name="4" sheetId="8" r:id="rId7"/>
    <sheet name="5" sheetId="14" r:id="rId8"/>
    <sheet name="6" sheetId="20" r:id="rId9"/>
    <sheet name="прил 1 с формулами" sheetId="18" state="hidden" r:id="rId10"/>
    <sheet name="7" sheetId="16" state="hidden" r:id="rId11"/>
  </sheets>
  <definedNames>
    <definedName name="_xlnm._FilterDatabase" localSheetId="5" hidden="1">'3'!$H$1:$H$49</definedName>
    <definedName name="_xlnm._FilterDatabase" localSheetId="4" hidden="1">'3 (1'!$H$1:$H$54</definedName>
    <definedName name="_xlnm.Print_Titles" localSheetId="0">'1'!$10:$12</definedName>
    <definedName name="_xlnm.Print_Titles" localSheetId="1">'2'!$10:$11</definedName>
    <definedName name="_xlnm.Print_Titles" localSheetId="5">'3'!$11:$12</definedName>
    <definedName name="_xlnm.Print_Titles" localSheetId="4">'3 (1'!$11:$12</definedName>
    <definedName name="_xlnm.Print_Titles" localSheetId="2">'3.'!$8:$10</definedName>
    <definedName name="_xlnm.Print_Titles" localSheetId="6">'4'!$10:$12</definedName>
    <definedName name="_xlnm.Print_Titles" localSheetId="3">'4.'!$9:$10</definedName>
    <definedName name="_xlnm.Print_Titles" localSheetId="7">'5'!$10:$11</definedName>
    <definedName name="_xlnm.Print_Titles" localSheetId="8">'6'!$10:$11</definedName>
    <definedName name="_xlnm.Print_Titles" localSheetId="10">'7'!$9:$10</definedName>
    <definedName name="_xlnm.Print_Titles" localSheetId="9">'прил 1 с формулами'!$10:$12</definedName>
    <definedName name="_xlnm.Print_Area" localSheetId="0">'1'!$A$1:$O$29</definedName>
    <definedName name="_xlnm.Print_Area" localSheetId="1">'2'!$A$1:$I$17</definedName>
    <definedName name="_xlnm.Print_Area" localSheetId="5">'3'!$A$1:$U$25</definedName>
    <definedName name="_xlnm.Print_Area" localSheetId="4">'3 (1'!$A$1:$U$29</definedName>
    <definedName name="_xlnm.Print_Area" localSheetId="2">'3.'!$A$1:$Q$16</definedName>
    <definedName name="_xlnm.Print_Area" localSheetId="6">'4'!$A$1:$N$75</definedName>
    <definedName name="_xlnm.Print_Area" localSheetId="3">'4.'!$A$1:$R$16</definedName>
    <definedName name="_xlnm.Print_Area" localSheetId="7">'5'!$A$1:$E$39</definedName>
    <definedName name="_xlnm.Print_Area" localSheetId="8">'6'!$A$1:$C$31</definedName>
    <definedName name="_xlnm.Print_Area" localSheetId="10">'7'!$A$1:$E$28</definedName>
    <definedName name="_xlnm.Print_Area" localSheetId="9">'прил 1 с формулами'!$A$1:$O$112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8" l="1"/>
  <c r="R18" i="17"/>
  <c r="Q18" i="17" l="1"/>
  <c r="Q25" i="3" l="1"/>
  <c r="S25" i="3" l="1"/>
  <c r="R25" i="3"/>
  <c r="J16" i="8"/>
  <c r="T19" i="17"/>
  <c r="Q25" i="17" l="1"/>
  <c r="V32" i="17" l="1"/>
  <c r="U19" i="17" l="1"/>
  <c r="L109" i="18" l="1"/>
  <c r="K109" i="18"/>
  <c r="M107" i="18"/>
  <c r="M109" i="18" s="1"/>
  <c r="L107" i="18"/>
  <c r="O106" i="18"/>
  <c r="N106" i="18"/>
  <c r="M106" i="18"/>
  <c r="L106" i="18"/>
  <c r="K106" i="18"/>
  <c r="O103" i="18"/>
  <c r="N103" i="18"/>
  <c r="M103" i="18"/>
  <c r="L103" i="18"/>
  <c r="K103" i="18"/>
  <c r="K100" i="18"/>
  <c r="M93" i="18"/>
  <c r="L93" i="18"/>
  <c r="O90" i="18"/>
  <c r="N90" i="18"/>
  <c r="M90" i="18"/>
  <c r="L90" i="18"/>
  <c r="K90" i="18"/>
  <c r="O87" i="18"/>
  <c r="N87" i="18"/>
  <c r="M87" i="18"/>
  <c r="L87" i="18"/>
  <c r="K87" i="18"/>
  <c r="O77" i="18"/>
  <c r="N77" i="18"/>
  <c r="M77" i="18"/>
  <c r="L77" i="18"/>
  <c r="K77" i="18"/>
  <c r="O74" i="18"/>
  <c r="N74" i="18"/>
  <c r="M74" i="18"/>
  <c r="L74" i="18"/>
  <c r="K74" i="18"/>
  <c r="O71" i="18"/>
  <c r="N71" i="18"/>
  <c r="M71" i="18"/>
  <c r="L71" i="18"/>
  <c r="K71" i="18"/>
  <c r="O68" i="18"/>
  <c r="N68" i="18"/>
  <c r="M68" i="18"/>
  <c r="L68" i="18"/>
  <c r="K68" i="18"/>
  <c r="O60" i="18"/>
  <c r="N60" i="18"/>
  <c r="L60" i="18"/>
  <c r="M59" i="18"/>
  <c r="M60" i="18" s="1"/>
  <c r="L59" i="18"/>
  <c r="K59" i="18"/>
  <c r="K60" i="18" s="1"/>
  <c r="O57" i="18"/>
  <c r="N57" i="18"/>
  <c r="M57" i="18"/>
  <c r="L57" i="18"/>
  <c r="K57" i="18"/>
  <c r="O54" i="18"/>
  <c r="N54" i="18"/>
  <c r="M54" i="18"/>
  <c r="L54" i="18"/>
  <c r="K54" i="18"/>
  <c r="O51" i="18"/>
  <c r="N51" i="18"/>
  <c r="M51" i="18"/>
  <c r="L51" i="18"/>
  <c r="K51" i="18"/>
  <c r="O43" i="18"/>
  <c r="N43" i="18"/>
  <c r="M43" i="18"/>
  <c r="L43" i="18"/>
  <c r="K43" i="18"/>
  <c r="O40" i="18"/>
  <c r="N40" i="18"/>
  <c r="M40" i="18"/>
  <c r="L40" i="18"/>
  <c r="K40" i="18"/>
  <c r="O37" i="18"/>
  <c r="N37" i="18"/>
  <c r="M37" i="18"/>
  <c r="L37" i="18"/>
  <c r="K37" i="18"/>
  <c r="O34" i="18"/>
  <c r="N34" i="18"/>
  <c r="M34" i="18"/>
  <c r="L34" i="18"/>
  <c r="K34" i="18"/>
  <c r="O26" i="18"/>
  <c r="M26" i="18"/>
  <c r="K26" i="18"/>
  <c r="O25" i="18"/>
  <c r="N25" i="18"/>
  <c r="N26" i="18" s="1"/>
  <c r="M25" i="18"/>
  <c r="L25" i="18"/>
  <c r="L26" i="18" s="1"/>
  <c r="K25" i="18"/>
  <c r="O23" i="18"/>
  <c r="N23" i="18"/>
  <c r="M23" i="18"/>
  <c r="L23" i="18"/>
  <c r="K23" i="18"/>
  <c r="O20" i="18"/>
  <c r="N20" i="18"/>
  <c r="M20" i="18"/>
  <c r="L20" i="18"/>
  <c r="K20" i="18"/>
  <c r="O17" i="18"/>
  <c r="N17" i="18"/>
  <c r="M17" i="18"/>
  <c r="L17" i="18"/>
  <c r="K17" i="18"/>
  <c r="N107" i="18" l="1"/>
  <c r="M16" i="8"/>
  <c r="N16" i="8"/>
  <c r="N109" i="18" l="1"/>
  <c r="O107" i="18"/>
  <c r="O109" i="18" s="1"/>
  <c r="K14" i="8"/>
  <c r="K13" i="8" s="1"/>
  <c r="L14" i="8"/>
  <c r="L13" i="8" s="1"/>
  <c r="S25" i="17"/>
  <c r="T25" i="17"/>
  <c r="U25" i="17"/>
  <c r="S44" i="17"/>
  <c r="T44" i="17" s="1"/>
  <c r="U44" i="17" s="1"/>
  <c r="U43" i="17" s="1"/>
  <c r="U42" i="17" s="1"/>
  <c r="R43" i="17"/>
  <c r="Q43" i="17"/>
  <c r="Q42" i="17" s="1"/>
  <c r="P43" i="17"/>
  <c r="P42" i="17" s="1"/>
  <c r="O43" i="17"/>
  <c r="O42" i="17" s="1"/>
  <c r="N43" i="17"/>
  <c r="N42" i="17" s="1"/>
  <c r="M43" i="17"/>
  <c r="M42" i="17" s="1"/>
  <c r="R42" i="17"/>
  <c r="S39" i="17"/>
  <c r="T39" i="17" s="1"/>
  <c r="R38" i="17"/>
  <c r="R37" i="17" s="1"/>
  <c r="Q38" i="17"/>
  <c r="Q37" i="17" s="1"/>
  <c r="P38" i="17"/>
  <c r="P37" i="17" s="1"/>
  <c r="O38" i="17"/>
  <c r="O37" i="17" s="1"/>
  <c r="N38" i="17"/>
  <c r="N37" i="17" s="1"/>
  <c r="M38" i="17"/>
  <c r="M37" i="17" s="1"/>
  <c r="T24" i="17"/>
  <c r="U24" i="17" s="1"/>
  <c r="T23" i="17"/>
  <c r="U23" i="17" s="1"/>
  <c r="T22" i="17"/>
  <c r="U22" i="17" s="1"/>
  <c r="P22" i="17"/>
  <c r="O22" i="17"/>
  <c r="N22" i="17"/>
  <c r="M22" i="17"/>
  <c r="T21" i="17"/>
  <c r="U21" i="17" s="1"/>
  <c r="T20" i="17"/>
  <c r="U20" i="17" s="1"/>
  <c r="S17" i="17"/>
  <c r="S16" i="17" s="1"/>
  <c r="R17" i="17"/>
  <c r="R16" i="17" s="1"/>
  <c r="P17" i="17"/>
  <c r="P16" i="17" s="1"/>
  <c r="O17" i="17"/>
  <c r="O16" i="17" s="1"/>
  <c r="N17" i="17"/>
  <c r="N16" i="17" s="1"/>
  <c r="M17" i="17"/>
  <c r="M16" i="17" s="1"/>
  <c r="N15" i="17"/>
  <c r="N14" i="17" s="1"/>
  <c r="W10" i="7"/>
  <c r="Q15" i="7"/>
  <c r="Q15" i="17" l="1"/>
  <c r="Q14" i="17" s="1"/>
  <c r="J14" i="8"/>
  <c r="J13" i="8" s="1"/>
  <c r="R15" i="17"/>
  <c r="R14" i="17" s="1"/>
  <c r="Q17" i="17"/>
  <c r="Q16" i="17" s="1"/>
  <c r="S15" i="17"/>
  <c r="S14" i="17" s="1"/>
  <c r="U15" i="17"/>
  <c r="T15" i="17"/>
  <c r="P15" i="17"/>
  <c r="P14" i="17" s="1"/>
  <c r="T17" i="17"/>
  <c r="T16" i="17" s="1"/>
  <c r="S43" i="17"/>
  <c r="S42" i="17" s="1"/>
  <c r="U17" i="17"/>
  <c r="U16" i="17" s="1"/>
  <c r="U39" i="17"/>
  <c r="U38" i="17" s="1"/>
  <c r="U37" i="17" s="1"/>
  <c r="T38" i="17"/>
  <c r="T37" i="17" s="1"/>
  <c r="M15" i="17"/>
  <c r="M14" i="17" s="1"/>
  <c r="O15" i="17"/>
  <c r="O14" i="17" s="1"/>
  <c r="S38" i="17"/>
  <c r="S37" i="17" s="1"/>
  <c r="T43" i="17"/>
  <c r="T42" i="17" s="1"/>
  <c r="U14" i="17" l="1"/>
  <c r="N17" i="8"/>
  <c r="N14" i="8" s="1"/>
  <c r="N13" i="8" s="1"/>
  <c r="T14" i="17"/>
  <c r="M17" i="8"/>
  <c r="M14" i="8" s="1"/>
  <c r="M13" i="8" s="1"/>
  <c r="U18" i="7"/>
  <c r="T20" i="7"/>
  <c r="U20" i="7" s="1"/>
  <c r="T22" i="7"/>
  <c r="U22" i="7" s="1"/>
  <c r="T24" i="7"/>
  <c r="U24" i="7" s="1"/>
  <c r="T26" i="7"/>
  <c r="U26" i="7" s="1"/>
  <c r="T28" i="7"/>
  <c r="U28" i="7" s="1"/>
  <c r="T18" i="7"/>
  <c r="M59" i="3"/>
  <c r="L59" i="3"/>
  <c r="K23" i="3" l="1"/>
  <c r="R15" i="7"/>
  <c r="R14" i="7" s="1"/>
  <c r="S15" i="7"/>
  <c r="S14" i="7" s="1"/>
  <c r="T15" i="7"/>
  <c r="T14" i="7" s="1"/>
  <c r="U15" i="7"/>
  <c r="U14" i="7" s="1"/>
  <c r="R17" i="7"/>
  <c r="S17" i="7"/>
  <c r="S16" i="7" s="1"/>
  <c r="T17" i="7"/>
  <c r="U17" i="7"/>
  <c r="U16" i="7" s="1"/>
  <c r="Q17" i="7"/>
  <c r="T16" i="7" l="1"/>
  <c r="R16" i="7"/>
  <c r="Q16" i="7"/>
  <c r="M25" i="3"/>
  <c r="O25" i="3"/>
  <c r="K26" i="3" l="1"/>
  <c r="J26" i="8" l="1"/>
  <c r="M103" i="3" l="1"/>
  <c r="L90" i="3"/>
  <c r="M90" i="3"/>
  <c r="K90" i="3"/>
  <c r="L93" i="3" l="1"/>
  <c r="F26" i="8" l="1"/>
  <c r="F25" i="8"/>
  <c r="K40" i="3"/>
  <c r="L23" i="3" l="1"/>
  <c r="K106" i="3"/>
  <c r="K74" i="3"/>
  <c r="K57" i="3"/>
  <c r="M60" i="3"/>
  <c r="L57" i="3"/>
  <c r="M57" i="3"/>
  <c r="K109" i="3"/>
  <c r="L107" i="3"/>
  <c r="L109" i="3" s="1"/>
  <c r="L106" i="3"/>
  <c r="M106" i="3"/>
  <c r="N106" i="3"/>
  <c r="O106" i="3"/>
  <c r="M93" i="3"/>
  <c r="K77" i="3"/>
  <c r="K60" i="3"/>
  <c r="K43" i="3"/>
  <c r="M26" i="3"/>
  <c r="N26" i="3"/>
  <c r="O26" i="3"/>
  <c r="L26" i="3"/>
  <c r="O23" i="3" l="1"/>
  <c r="N23" i="3"/>
  <c r="M23" i="3"/>
  <c r="L60" i="3"/>
  <c r="M107" i="3"/>
  <c r="N107" i="3" l="1"/>
  <c r="M109" i="3"/>
  <c r="N109" i="3" l="1"/>
  <c r="O107" i="3"/>
  <c r="I19" i="8"/>
  <c r="F19" i="8"/>
  <c r="G18" i="8"/>
  <c r="H18" i="8"/>
  <c r="I18" i="8"/>
  <c r="J18" i="8"/>
  <c r="K18" i="8"/>
  <c r="L18" i="8"/>
  <c r="M18" i="8"/>
  <c r="N18" i="8"/>
  <c r="F18" i="8"/>
  <c r="E72" i="8"/>
  <c r="E73" i="8"/>
  <c r="E74" i="8"/>
  <c r="G70" i="8"/>
  <c r="H70" i="8"/>
  <c r="I70" i="8"/>
  <c r="J70" i="8"/>
  <c r="K70" i="8"/>
  <c r="G71" i="8"/>
  <c r="H71" i="8"/>
  <c r="I71" i="8"/>
  <c r="J71" i="8"/>
  <c r="K71" i="8"/>
  <c r="L71" i="8"/>
  <c r="M71" i="8"/>
  <c r="N71" i="8"/>
  <c r="G75" i="8"/>
  <c r="H75" i="8"/>
  <c r="I75" i="8"/>
  <c r="J75" i="8"/>
  <c r="K75" i="8"/>
  <c r="L75" i="8"/>
  <c r="M75" i="8"/>
  <c r="N75" i="8"/>
  <c r="F75" i="8"/>
  <c r="F71" i="8"/>
  <c r="F70" i="8"/>
  <c r="E63" i="8"/>
  <c r="E64" i="8"/>
  <c r="E65" i="8"/>
  <c r="G66" i="8"/>
  <c r="H66" i="8"/>
  <c r="I66" i="8"/>
  <c r="J66" i="8"/>
  <c r="K66" i="8"/>
  <c r="L66" i="8"/>
  <c r="M66" i="8"/>
  <c r="N66" i="8"/>
  <c r="F66" i="8"/>
  <c r="G62" i="8"/>
  <c r="H62" i="8"/>
  <c r="I62" i="8"/>
  <c r="J62" i="8"/>
  <c r="K62" i="8"/>
  <c r="L62" i="8"/>
  <c r="M62" i="8"/>
  <c r="N62" i="8"/>
  <c r="F62" i="8"/>
  <c r="G61" i="8"/>
  <c r="H61" i="8"/>
  <c r="I61" i="8"/>
  <c r="J61" i="8"/>
  <c r="K61" i="8"/>
  <c r="F61" i="8"/>
  <c r="G52" i="8"/>
  <c r="H52" i="8"/>
  <c r="I52" i="8"/>
  <c r="J52" i="8"/>
  <c r="K52" i="8"/>
  <c r="G53" i="8"/>
  <c r="H53" i="8"/>
  <c r="I53" i="8"/>
  <c r="J53" i="8"/>
  <c r="K53" i="8"/>
  <c r="L53" i="8"/>
  <c r="M53" i="8"/>
  <c r="N53" i="8"/>
  <c r="G57" i="8"/>
  <c r="H57" i="8"/>
  <c r="I57" i="8"/>
  <c r="J57" i="8"/>
  <c r="K57" i="8"/>
  <c r="L57" i="8"/>
  <c r="M57" i="8"/>
  <c r="N57" i="8"/>
  <c r="F57" i="8"/>
  <c r="F53" i="8"/>
  <c r="F52" i="8"/>
  <c r="E45" i="8"/>
  <c r="E46" i="8"/>
  <c r="E47" i="8"/>
  <c r="G43" i="8"/>
  <c r="H43" i="8"/>
  <c r="I43" i="8"/>
  <c r="J43" i="8"/>
  <c r="K43" i="8"/>
  <c r="F43" i="8"/>
  <c r="G44" i="8"/>
  <c r="H44" i="8"/>
  <c r="I44" i="8"/>
  <c r="J44" i="8"/>
  <c r="K44" i="8"/>
  <c r="L44" i="8"/>
  <c r="M44" i="8"/>
  <c r="N44" i="8"/>
  <c r="G48" i="8"/>
  <c r="H48" i="8"/>
  <c r="I48" i="8"/>
  <c r="J48" i="8"/>
  <c r="K48" i="8"/>
  <c r="L48" i="8"/>
  <c r="M48" i="8"/>
  <c r="N48" i="8"/>
  <c r="F48" i="8"/>
  <c r="F44" i="8"/>
  <c r="E36" i="8"/>
  <c r="E37" i="8"/>
  <c r="E38" i="8"/>
  <c r="G39" i="8"/>
  <c r="H39" i="8"/>
  <c r="I39" i="8"/>
  <c r="J39" i="8"/>
  <c r="K39" i="8"/>
  <c r="L39" i="8"/>
  <c r="M39" i="8"/>
  <c r="N39" i="8"/>
  <c r="G35" i="8"/>
  <c r="H35" i="8"/>
  <c r="I35" i="8"/>
  <c r="J35" i="8"/>
  <c r="K35" i="8"/>
  <c r="L35" i="8"/>
  <c r="M35" i="8"/>
  <c r="N35" i="8"/>
  <c r="G34" i="8"/>
  <c r="H34" i="8"/>
  <c r="I34" i="8"/>
  <c r="J34" i="8"/>
  <c r="K34" i="8"/>
  <c r="F39" i="8"/>
  <c r="F35" i="8"/>
  <c r="F34" i="8"/>
  <c r="E27" i="8"/>
  <c r="E28" i="8"/>
  <c r="E29" i="8"/>
  <c r="G30" i="8"/>
  <c r="H30" i="8"/>
  <c r="I30" i="8"/>
  <c r="M30" i="8"/>
  <c r="N30" i="8"/>
  <c r="G26" i="8"/>
  <c r="H26" i="8"/>
  <c r="I26" i="8"/>
  <c r="K26" i="8"/>
  <c r="L26" i="8"/>
  <c r="M26" i="8"/>
  <c r="N26" i="8"/>
  <c r="G25" i="8"/>
  <c r="H25" i="8"/>
  <c r="I25" i="8"/>
  <c r="J25" i="8"/>
  <c r="K25" i="8"/>
  <c r="F30" i="8"/>
  <c r="S49" i="7"/>
  <c r="L70" i="8" s="1"/>
  <c r="F21" i="8" l="1"/>
  <c r="H16" i="8"/>
  <c r="H21" i="8"/>
  <c r="E18" i="8"/>
  <c r="I16" i="8"/>
  <c r="G16" i="8"/>
  <c r="H17" i="8"/>
  <c r="I21" i="8"/>
  <c r="G21" i="8"/>
  <c r="F16" i="8"/>
  <c r="I17" i="8"/>
  <c r="G17" i="8"/>
  <c r="E39" i="8"/>
  <c r="F17" i="8"/>
  <c r="E66" i="8"/>
  <c r="E35" i="8"/>
  <c r="E48" i="8"/>
  <c r="E75" i="8"/>
  <c r="E44" i="8"/>
  <c r="E71" i="8"/>
  <c r="T49" i="7"/>
  <c r="E62" i="8"/>
  <c r="E26" i="8"/>
  <c r="F14" i="8" l="1"/>
  <c r="E17" i="8"/>
  <c r="M70" i="8"/>
  <c r="U49" i="7"/>
  <c r="N70" i="8" s="1"/>
  <c r="S44" i="7"/>
  <c r="L61" i="8" s="1"/>
  <c r="S39" i="7"/>
  <c r="L52" i="8" s="1"/>
  <c r="T44" i="7" l="1"/>
  <c r="M61" i="8" s="1"/>
  <c r="E70" i="8"/>
  <c r="U44" i="7"/>
  <c r="N61" i="8" s="1"/>
  <c r="E61" i="8" s="1"/>
  <c r="T39" i="7"/>
  <c r="S33" i="7"/>
  <c r="L43" i="8" s="1"/>
  <c r="L25" i="8"/>
  <c r="L34" i="8"/>
  <c r="J30" i="8" l="1"/>
  <c r="T33" i="7"/>
  <c r="M43" i="8" s="1"/>
  <c r="M52" i="8"/>
  <c r="U39" i="7"/>
  <c r="N52" i="8" s="1"/>
  <c r="U33" i="7" l="1"/>
  <c r="N43" i="8" s="1"/>
  <c r="M34" i="8"/>
  <c r="E43" i="8"/>
  <c r="K30" i="8"/>
  <c r="M25" i="8"/>
  <c r="N25" i="8"/>
  <c r="N34" i="8" l="1"/>
  <c r="E34" i="8" s="1"/>
  <c r="L30" i="8"/>
  <c r="E21" i="8"/>
  <c r="E16" i="8"/>
  <c r="E25" i="8"/>
  <c r="E23" i="8" s="1"/>
  <c r="N48" i="7"/>
  <c r="N47" i="7" s="1"/>
  <c r="O48" i="7"/>
  <c r="O47" i="7" s="1"/>
  <c r="P48" i="7"/>
  <c r="P47" i="7" s="1"/>
  <c r="Q48" i="7"/>
  <c r="Q47" i="7" s="1"/>
  <c r="R48" i="7"/>
  <c r="R47" i="7" s="1"/>
  <c r="S48" i="7"/>
  <c r="S47" i="7" s="1"/>
  <c r="T48" i="7"/>
  <c r="T47" i="7" s="1"/>
  <c r="U48" i="7"/>
  <c r="U47" i="7" s="1"/>
  <c r="M48" i="7"/>
  <c r="M47" i="7" s="1"/>
  <c r="N43" i="7"/>
  <c r="N42" i="7" s="1"/>
  <c r="O43" i="7"/>
  <c r="O42" i="7" s="1"/>
  <c r="P43" i="7"/>
  <c r="P42" i="7" s="1"/>
  <c r="Q43" i="7"/>
  <c r="Q42" i="7" s="1"/>
  <c r="R43" i="7"/>
  <c r="R42" i="7" s="1"/>
  <c r="S43" i="7"/>
  <c r="S42" i="7" s="1"/>
  <c r="T43" i="7"/>
  <c r="T42" i="7" s="1"/>
  <c r="U43" i="7"/>
  <c r="U42" i="7" s="1"/>
  <c r="M43" i="7"/>
  <c r="M42" i="7" s="1"/>
  <c r="N38" i="7"/>
  <c r="N37" i="7" s="1"/>
  <c r="O38" i="7"/>
  <c r="O37" i="7" s="1"/>
  <c r="P38" i="7"/>
  <c r="P37" i="7" s="1"/>
  <c r="Q38" i="7"/>
  <c r="R38" i="7"/>
  <c r="R37" i="7" s="1"/>
  <c r="S38" i="7"/>
  <c r="S37" i="7" s="1"/>
  <c r="T38" i="7"/>
  <c r="T37" i="7" s="1"/>
  <c r="U38" i="7"/>
  <c r="U37" i="7" s="1"/>
  <c r="M38" i="7"/>
  <c r="M37" i="7" s="1"/>
  <c r="O24" i="7"/>
  <c r="M24" i="7"/>
  <c r="M17" i="7"/>
  <c r="O32" i="7"/>
  <c r="O31" i="7" s="1"/>
  <c r="M32" i="7"/>
  <c r="M31" i="7" s="1"/>
  <c r="N32" i="7"/>
  <c r="N31" i="7" s="1"/>
  <c r="P32" i="7"/>
  <c r="P31" i="7" s="1"/>
  <c r="Q32" i="7"/>
  <c r="Q31" i="7" s="1"/>
  <c r="R32" i="7"/>
  <c r="R31" i="7" s="1"/>
  <c r="S32" i="7"/>
  <c r="S31" i="7" s="1"/>
  <c r="T32" i="7"/>
  <c r="T31" i="7" s="1"/>
  <c r="E30" i="8" l="1"/>
  <c r="E22" i="8" s="1"/>
  <c r="M15" i="7"/>
  <c r="M14" i="7" s="1"/>
  <c r="M16" i="7"/>
  <c r="Q37" i="7"/>
  <c r="P24" i="7"/>
  <c r="N24" i="7"/>
  <c r="F68" i="8"/>
  <c r="F67" i="8" s="1"/>
  <c r="E57" i="8"/>
  <c r="E56" i="8"/>
  <c r="E55" i="8"/>
  <c r="N32" i="8"/>
  <c r="N31" i="8" s="1"/>
  <c r="M32" i="8"/>
  <c r="M31" i="8" s="1"/>
  <c r="L32" i="8"/>
  <c r="L31" i="8" s="1"/>
  <c r="K32" i="8"/>
  <c r="K31" i="8" s="1"/>
  <c r="J32" i="8"/>
  <c r="I32" i="8"/>
  <c r="I31" i="8" s="1"/>
  <c r="H32" i="8"/>
  <c r="H31" i="8" s="1"/>
  <c r="F32" i="8"/>
  <c r="F31" i="8" s="1"/>
  <c r="F23" i="8"/>
  <c r="F22" i="8" s="1"/>
  <c r="N20" i="8"/>
  <c r="M20" i="8"/>
  <c r="L20" i="8"/>
  <c r="K20" i="8"/>
  <c r="J20" i="8"/>
  <c r="I20" i="8"/>
  <c r="H20" i="8"/>
  <c r="G20" i="8"/>
  <c r="F20" i="8"/>
  <c r="F13" i="8" s="1"/>
  <c r="N19" i="8"/>
  <c r="M19" i="8"/>
  <c r="L19" i="8"/>
  <c r="K19" i="8"/>
  <c r="J19" i="8"/>
  <c r="H19" i="8"/>
  <c r="G19" i="8"/>
  <c r="P17" i="7"/>
  <c r="P16" i="7" s="1"/>
  <c r="O17" i="7"/>
  <c r="O16" i="7" s="1"/>
  <c r="N17" i="7"/>
  <c r="N16" i="7" s="1"/>
  <c r="E20" i="8" l="1"/>
  <c r="E19" i="8"/>
  <c r="J31" i="8"/>
  <c r="E31" i="8" s="1"/>
  <c r="E32" i="8"/>
  <c r="N23" i="8"/>
  <c r="N22" i="8" s="1"/>
  <c r="H41" i="8"/>
  <c r="H40" i="8" s="1"/>
  <c r="H50" i="8"/>
  <c r="H49" i="8" s="1"/>
  <c r="L50" i="8"/>
  <c r="L49" i="8" s="1"/>
  <c r="I59" i="8"/>
  <c r="I58" i="8" s="1"/>
  <c r="K59" i="8"/>
  <c r="K58" i="8" s="1"/>
  <c r="M59" i="8"/>
  <c r="M58" i="8" s="1"/>
  <c r="H68" i="8"/>
  <c r="H67" i="8" s="1"/>
  <c r="J68" i="8"/>
  <c r="L68" i="8"/>
  <c r="L67" i="8" s="1"/>
  <c r="N68" i="8"/>
  <c r="N67" i="8" s="1"/>
  <c r="F59" i="8"/>
  <c r="F58" i="8" s="1"/>
  <c r="H59" i="8"/>
  <c r="H58" i="8" s="1"/>
  <c r="J59" i="8"/>
  <c r="L59" i="8"/>
  <c r="L58" i="8" s="1"/>
  <c r="N59" i="8"/>
  <c r="N58" i="8" s="1"/>
  <c r="I68" i="8"/>
  <c r="I67" i="8" s="1"/>
  <c r="K68" i="8"/>
  <c r="K67" i="8" s="1"/>
  <c r="M68" i="8"/>
  <c r="M67" i="8" s="1"/>
  <c r="H23" i="8"/>
  <c r="H22" i="8" s="1"/>
  <c r="J23" i="8"/>
  <c r="J22" i="8" s="1"/>
  <c r="L23" i="8"/>
  <c r="L22" i="8" s="1"/>
  <c r="I23" i="8"/>
  <c r="I22" i="8" s="1"/>
  <c r="K23" i="8"/>
  <c r="K22" i="8" s="1"/>
  <c r="M23" i="8"/>
  <c r="M22" i="8" s="1"/>
  <c r="E53" i="8"/>
  <c r="E54" i="8"/>
  <c r="I41" i="8"/>
  <c r="I40" i="8" s="1"/>
  <c r="K41" i="8"/>
  <c r="K40" i="8" s="1"/>
  <c r="M41" i="8"/>
  <c r="M40" i="8" s="1"/>
  <c r="L41" i="8"/>
  <c r="L40" i="8" s="1"/>
  <c r="Q14" i="7"/>
  <c r="P15" i="7"/>
  <c r="P14" i="7" s="1"/>
  <c r="O15" i="7"/>
  <c r="O14" i="7" s="1"/>
  <c r="N15" i="7"/>
  <c r="N14" i="7" s="1"/>
  <c r="I50" i="8"/>
  <c r="I49" i="8" s="1"/>
  <c r="K50" i="8"/>
  <c r="K49" i="8" s="1"/>
  <c r="M50" i="8"/>
  <c r="M49" i="8" s="1"/>
  <c r="F50" i="8"/>
  <c r="F49" i="8" s="1"/>
  <c r="J50" i="8"/>
  <c r="J49" i="8" s="1"/>
  <c r="N50" i="8"/>
  <c r="N49" i="8" s="1"/>
  <c r="F41" i="8"/>
  <c r="F40" i="8" s="1"/>
  <c r="J41" i="8"/>
  <c r="N41" i="8"/>
  <c r="N40" i="8" s="1"/>
  <c r="G32" i="8"/>
  <c r="G41" i="8"/>
  <c r="E52" i="8"/>
  <c r="G50" i="8"/>
  <c r="G23" i="8"/>
  <c r="G22" i="8" s="1"/>
  <c r="G59" i="8"/>
  <c r="G68" i="8"/>
  <c r="J58" i="8" l="1"/>
  <c r="E58" i="8" s="1"/>
  <c r="E59" i="8"/>
  <c r="J40" i="8"/>
  <c r="E41" i="8"/>
  <c r="E40" i="8" s="1"/>
  <c r="J67" i="8"/>
  <c r="E67" i="8" s="1"/>
  <c r="E68" i="8"/>
  <c r="I14" i="8"/>
  <c r="I13" i="8" s="1"/>
  <c r="H14" i="8"/>
  <c r="H13" i="8" s="1"/>
  <c r="G14" i="8"/>
  <c r="G13" i="8" s="1"/>
  <c r="G67" i="8"/>
  <c r="G58" i="8"/>
  <c r="E50" i="8"/>
  <c r="G49" i="8"/>
  <c r="E49" i="8" s="1"/>
  <c r="G40" i="8"/>
  <c r="G31" i="8"/>
  <c r="U32" i="7"/>
  <c r="U31" i="7" s="1"/>
  <c r="E14" i="8" l="1"/>
  <c r="E13" i="8"/>
</calcChain>
</file>

<file path=xl/sharedStrings.xml><?xml version="1.0" encoding="utf-8"?>
<sst xmlns="http://schemas.openxmlformats.org/spreadsheetml/2006/main" count="2407" uniqueCount="371">
  <si>
    <t>к муниципальной программе</t>
  </si>
  <si>
    <t>Сведения о составе и значениях целевых показателей (индикаторов) муниципальной программы</t>
  </si>
  <si>
    <t>Код аналитической программной классификации</t>
  </si>
  <si>
    <t>№ п/п</t>
  </si>
  <si>
    <t>Наименование целевого показателя (индикатора)</t>
  </si>
  <si>
    <t>Единица измерения</t>
  </si>
  <si>
    <t>МП</t>
  </si>
  <si>
    <t>Пп</t>
  </si>
  <si>
    <t>1</t>
  </si>
  <si>
    <t>2</t>
  </si>
  <si>
    <t>3</t>
  </si>
  <si>
    <t>4</t>
  </si>
  <si>
    <t>5</t>
  </si>
  <si>
    <t>6</t>
  </si>
  <si>
    <t>01</t>
  </si>
  <si>
    <t>Единица</t>
  </si>
  <si>
    <t>кв.м.</t>
  </si>
  <si>
    <t xml:space="preserve">Количество общественных территорий </t>
  </si>
  <si>
    <t>Площадь благоустроенных общественных территорий</t>
  </si>
  <si>
    <t>%</t>
  </si>
  <si>
    <t>Площадь общественных территорий, нуждающихся в благоустройстве</t>
  </si>
  <si>
    <t>Приложение 1</t>
  </si>
  <si>
    <t>муниципального образования "Воткинский район"</t>
  </si>
  <si>
    <t>"Формирование современной городской среды"</t>
  </si>
  <si>
    <t>на 2022-2026 годы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</si>
  <si>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</si>
  <si>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</si>
  <si>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</si>
  <si>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</si>
  <si>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</si>
  <si>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</si>
  <si>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</si>
  <si>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</si>
  <si>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</si>
  <si>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</si>
  <si>
    <t>отчет</t>
  </si>
  <si>
    <t>оценка</t>
  </si>
  <si>
    <t>прогноз</t>
  </si>
  <si>
    <t>16</t>
  </si>
  <si>
    <t>Приложение 2</t>
  </si>
  <si>
    <t>Перечень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</si>
  <si>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</si>
  <si>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исполнитель, соисполнители</t>
  </si>
  <si>
    <t>Срок выполнения</t>
  </si>
  <si>
    <t>Ожидаемый непосредственный результат</t>
  </si>
  <si>
    <t>Взаимосвязь с целевыми показателями (индикаторами)</t>
  </si>
  <si>
    <t>ОМ</t>
  </si>
  <si>
    <t>М</t>
  </si>
  <si>
    <t>02</t>
  </si>
  <si>
    <t>03</t>
  </si>
  <si>
    <t>04</t>
  </si>
  <si>
    <t>05</t>
  </si>
  <si>
    <t>Вовлечение граждан, организаций в реализацию мероприятий в сфере формирования современной городской среды</t>
  </si>
  <si>
    <t>2022-2026 гг.</t>
  </si>
  <si>
    <t>Приложение 3</t>
  </si>
  <si>
    <t>Финансовая оценка применения мер муниципального регулирования</t>
  </si>
  <si>
    <t>Наименование меры                                        муниципального регулирования</t>
  </si>
  <si>
    <t>Показатель применения меры</t>
  </si>
  <si>
    <t>Финансовая оценка результата, тыс. руб.</t>
  </si>
  <si>
    <t xml:space="preserve">Краткое обоснование необходимости применения меры </t>
  </si>
  <si>
    <t>2015 год</t>
  </si>
  <si>
    <t>2016 год</t>
  </si>
  <si>
    <t>Меры муниципального регулирования не предусмотрены</t>
  </si>
  <si>
    <t>Приложение 4</t>
  </si>
  <si>
    <t xml:space="preserve">Прогноз сводных показателей муниципальных заданий на оказание муниципальных услуг (выполнение работ) 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</si>
  <si>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</si>
  <si>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</si>
  <si>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</si>
  <si>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</si>
  <si>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Приложение 5</t>
  </si>
  <si>
    <t>Наименование муниципальной программы, подпрограммы, основного мероприятия, мероприятие</t>
  </si>
  <si>
    <t>Код бюджетной классификации</t>
  </si>
  <si>
    <t>Расходы бюджета муниципального образования, тыс. рублей</t>
  </si>
  <si>
    <t>Рз</t>
  </si>
  <si>
    <t>Пр</t>
  </si>
  <si>
    <t>ЦС</t>
  </si>
  <si>
    <t>ВР</t>
  </si>
  <si>
    <t>Справочно: среднегодовой индекс инфляции (потребительских цен)</t>
  </si>
  <si>
    <t>Итого</t>
  </si>
  <si>
    <t>Всего</t>
  </si>
  <si>
    <t>244</t>
  </si>
  <si>
    <t>159</t>
  </si>
  <si>
    <t>Прогнозная (справочная) оценка ресурсного обеспечения реализации муниципальной программы за счет всех источников финансирования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</si>
  <si>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</si>
  <si>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</si>
  <si>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</si>
  <si>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 xml:space="preserve">Итого </t>
  </si>
  <si>
    <t>бюджет муниципального образования "Воткинский район"</t>
  </si>
  <si>
    <t>в том числе:</t>
  </si>
  <si>
    <t xml:space="preserve">собственные средства </t>
  </si>
  <si>
    <t>субсидии из бюджета Удмуртской Республики</t>
  </si>
  <si>
    <t>субвенции из бюджета Удмуртской Республики</t>
  </si>
  <si>
    <t>иные межбюджетные трансферты из бюджета Удмуртской Республики</t>
  </si>
  <si>
    <t>средства бюджета Удмуртской Республики, планируемые к привлечению</t>
  </si>
  <si>
    <t>иные источники</t>
  </si>
  <si>
    <t xml:space="preserve">бюджет муниципального образования "Воткинский район" </t>
  </si>
  <si>
    <t>Расходы на формирование современной городской среды (за счет средств местного бюджета)</t>
  </si>
  <si>
    <t>Расходы на формирование современной городской среды (Субсидии из бюджета Удмуртской Республики)</t>
  </si>
  <si>
    <t>Расходы на формирование современной городской среды (сверх заключённых Соглашений)</t>
  </si>
  <si>
    <t>МКУ "УЖКХ" МО "Воткинский район"</t>
  </si>
  <si>
    <t>245</t>
  </si>
  <si>
    <t>246</t>
  </si>
  <si>
    <t>Муниципальные услуги в рамках реализации программы не оказываются</t>
  </si>
  <si>
    <t>Доля благоустроенных общественных территорий от общего количества таких территорий, нуждающихся в благоустройстве</t>
  </si>
  <si>
    <t>Проценты</t>
  </si>
  <si>
    <t xml:space="preserve">№ </t>
  </si>
  <si>
    <t>д. Гавриловка, ул. Дружбы</t>
  </si>
  <si>
    <t>д.Гавриловка, ул. Камская</t>
  </si>
  <si>
    <t>Набережная Июльского пруда УР, Воткинский район, с. Июльское, пер. Полевой</t>
  </si>
  <si>
    <t>д.Кварса, ул.Советская,31</t>
  </si>
  <si>
    <t>Строительство универсальной детской площадки, обустройство парковой зоны</t>
  </si>
  <si>
    <t>Обустройство универсальной детской площадки</t>
  </si>
  <si>
    <t>Устройство травмобезопасного покрытия из резиновой плитки  и укладка резиновой плитки на детской площадке</t>
  </si>
  <si>
    <t>д.Кварса, ул.Советская, 12 Б</t>
  </si>
  <si>
    <t>Благоустройство и капитальный ремонт мемориального комплекса по адресу: д. Кварса, ул. Советская, 12Б</t>
  </si>
  <si>
    <t>д.Кварса, от дома №14, кв.1 ул.Советская до дома №7 пер.Школьный</t>
  </si>
  <si>
    <t xml:space="preserve">Строительсво пешеходных зон </t>
  </si>
  <si>
    <t>д.Кварса,от дома №14,кв1 ул.Советская до дома № 42 ул.Советская</t>
  </si>
  <si>
    <t>д.Кварса,от дома №80  ул.Советская до дома № 16 ул.Советская</t>
  </si>
  <si>
    <t>с. Первомайский, ул. Гагарина, 21</t>
  </si>
  <si>
    <t>Ремонт и благоустройство дворовой территории</t>
  </si>
  <si>
    <t>с. Первомайский, пр. Молодежный, 2а</t>
  </si>
  <si>
    <t>с. Первомайский, ул. Гагарина, 17</t>
  </si>
  <si>
    <t>с. Первомайский, ул. Комсомольская, 16</t>
  </si>
  <si>
    <t>Строительство пешеходной дорожки к школе, установка водопропускной трубы,  установка урн для мусора</t>
  </si>
  <si>
    <t>Благоустройство общественной территории по адресу: УР, Воткинский район, с. Первомайский, от автопавильона до ул. Гагарина, 15</t>
  </si>
  <si>
    <t>Количество благоустроенных общественных территорий</t>
  </si>
  <si>
    <t>Количество общественных территорий, нуждающихся в благоустройстве</t>
  </si>
  <si>
    <t>7</t>
  </si>
  <si>
    <t>Публикация материалов в местных СМИ и телекоммуникационной сети "Интернет"</t>
  </si>
  <si>
    <t>Раскрытие информации о реализации мероприятий муниципальной программы</t>
  </si>
  <si>
    <t>Мониторинг работы в ГИС ЖКХ</t>
  </si>
  <si>
    <t>Размещение актуальной информации в ГИС ЖКХ</t>
  </si>
  <si>
    <t>Софинансирование мероприятий по благоустройству общественных территорий. Информирование граждан о проводимых мероприятиях по благоустройству территорий; обсуждение муниципальных территорий, подлежащих благоустройству в текущем году</t>
  </si>
  <si>
    <t>тыс. руб.</t>
  </si>
  <si>
    <t>8</t>
  </si>
  <si>
    <t>Наличие публикации материалов в местных СМИ и телекоммуникационной сети "Интернет"</t>
  </si>
  <si>
    <t>Наличие актуальной информации в ГИС ЖКХ</t>
  </si>
  <si>
    <t>да/нет</t>
  </si>
  <si>
    <t>9</t>
  </si>
  <si>
    <t>10</t>
  </si>
  <si>
    <t>да</t>
  </si>
  <si>
    <t>Формирование современной городской среды на территории муниципального образования "Гавриловское"</t>
  </si>
  <si>
    <t>Формирование современной городской среды на территории муниципального образования "Кварсинское"</t>
  </si>
  <si>
    <t>Формирование современной городской среды на территории муниципального образования "Нововолковское"</t>
  </si>
  <si>
    <t>Формирование современной городской среды на территории муниципального образования "Первомайское"</t>
  </si>
  <si>
    <t>Формирование современной городской среды на территории муниципального образования "Перевозинское"</t>
  </si>
  <si>
    <t>Формирование современной городской среды на территории муниципального образования "Июльское"</t>
  </si>
  <si>
    <t>И</t>
  </si>
  <si>
    <t>на 2022-2026 годы"</t>
  </si>
  <si>
    <t>Наименование, место расположения общественной территории</t>
  </si>
  <si>
    <t>МО "Гавриловское"</t>
  </si>
  <si>
    <t>МО "Июльское"</t>
  </si>
  <si>
    <t>МО "Кварсинское"</t>
  </si>
  <si>
    <t>МО "Нововолковское"</t>
  </si>
  <si>
    <t>МО "Первомайское"</t>
  </si>
  <si>
    <t>МО "Перевозинское"</t>
  </si>
  <si>
    <t>Адресный перечень общественных территорий, нуждающихся в благоустройстве и подлежащих благоустройству в 2022-2026 годы</t>
  </si>
  <si>
    <t xml:space="preserve">Выполнение работ по благоустройству общественных территорий в соответствии с утвержденным адресным перечнем работ </t>
  </si>
  <si>
    <t>Наименование мероприятия по благоустройству общественной территории</t>
  </si>
  <si>
    <t>Площадь территории, кв.м.</t>
  </si>
  <si>
    <t>ул.  Чайковского, дом 15</t>
  </si>
  <si>
    <t>Реконструкция памятника, обустройство  пешеходных дорожек асфальтирование и укладка плитки, обустройство детской и спортивной площадки с ограждением, строительство летней сцены, установка лавочек, урн и опор освещения.</t>
  </si>
  <si>
    <t>ул. Строителей, дом 22, 23, 24</t>
  </si>
  <si>
    <t>обустройство  пешеходных дорожек асфальтирование и укладка плитки, обустройство детской и спортивной площадки с ограждением, строительство летней сцены, установка лавочек, урн и опор освещения.</t>
  </si>
  <si>
    <t>ул. Центральная, 15</t>
  </si>
  <si>
    <t>Обустройство сквера «Аллея славы» с устройством  пешеходных дорожек установка лавочек, урн и опор освещения, арт объектов.</t>
  </si>
  <si>
    <t>Ул. Строителей, дом 13, 17, 19</t>
  </si>
  <si>
    <t>Обустройство сквера с устройством  пешеходных дорожек асфальтирование и укладка плитки, обустройство детской и спортивной площадки с ограждением, установка лавочек, урн и опор освещения.</t>
  </si>
  <si>
    <t>ул. Центральная, 15В</t>
  </si>
  <si>
    <t>Обустройство универсальной детской спортивной площадки.</t>
  </si>
  <si>
    <t xml:space="preserve">Выполнение работ по благоустройству дворовых территорий в соответствии с утвержденным адресным перечнем работ </t>
  </si>
  <si>
    <t>Количество дворовых территорий, нуждающихся в благоустройстве</t>
  </si>
  <si>
    <t>Количество благоустроенных дворовых территорий</t>
  </si>
  <si>
    <t>Площадь дворовых территорий, нуждающихся в благоустройстве</t>
  </si>
  <si>
    <t>Площадь благоустроенных дворовых территорий</t>
  </si>
  <si>
    <t>Доля благоустроенных дворовых территорий от общего количества таких территорий, нуждающихся в благоустройстве</t>
  </si>
  <si>
    <t>11</t>
  </si>
  <si>
    <t>12</t>
  </si>
  <si>
    <t>13</t>
  </si>
  <si>
    <t>14</t>
  </si>
  <si>
    <t>15</t>
  </si>
  <si>
    <t>Адресный перечень дворовых территорий, нуждающихся в благоустройстве и подлежащих благоустройству в 2022-2026 годы</t>
  </si>
  <si>
    <t>Плановый год благоустройства дворовой территории</t>
  </si>
  <si>
    <t>Наименование, место расположения дворовой территории</t>
  </si>
  <si>
    <t>17</t>
  </si>
  <si>
    <t>1720165550</t>
  </si>
  <si>
    <t>1730000000</t>
  </si>
  <si>
    <t>1730165550</t>
  </si>
  <si>
    <t>173F255550</t>
  </si>
  <si>
    <t>1740000000</t>
  </si>
  <si>
    <t>174F255550</t>
  </si>
  <si>
    <t>1750000000</t>
  </si>
  <si>
    <t>175F200000</t>
  </si>
  <si>
    <t>175F255550</t>
  </si>
  <si>
    <t>175F255552</t>
  </si>
  <si>
    <t>1760000000</t>
  </si>
  <si>
    <t>176F255550</t>
  </si>
  <si>
    <t>Объем финансового участия граждан, организаций в выполнении мероприятий по благоустройству общественных территорий</t>
  </si>
  <si>
    <t>Доля благоустроенных дворовых территорий от общей площади таких территорий, нуждающихся в благоустройстве</t>
  </si>
  <si>
    <t>…</t>
  </si>
  <si>
    <t>Адресный перечень объектов недвижимого имущества (включая объекты незавершенного строительства) и земельных участков, находящихся в собственности (пользовании) юридических лиц и индивидуальных предпринимателей, подлежащих благоустройству не позднее 2026 года</t>
  </si>
  <si>
    <t>Наименование, место расположения объектов недвижимого имущества (включая объекты незавершенного строительства) и земельных участков, находящихся в собственности (пользовании) юридических лиц и индивидуальных предпринимателей, подлежащих благоустройству</t>
  </si>
  <si>
    <t>Приложение 7</t>
  </si>
  <si>
    <t>Приложение 6</t>
  </si>
  <si>
    <t>Плановый год благоустройства</t>
  </si>
  <si>
    <t xml:space="preserve">       </t>
  </si>
  <si>
    <t>Доля благоустроенных общественных территорий от общей площади таких территорий, нуждающихся в благоустройстве</t>
  </si>
  <si>
    <t>на территории муниципального образования "Воткинский район"</t>
  </si>
  <si>
    <t xml:space="preserve"> "Муниципальный округ Воткинский район Удмуртской Республики"</t>
  </si>
  <si>
    <t>на территории муниципального образования</t>
  </si>
  <si>
    <t>0</t>
  </si>
  <si>
    <t>Значения целевых показателей (индикаторов)</t>
  </si>
  <si>
    <t>"Муниципальный округ Воткинский район Удмуртской Республики"</t>
  </si>
  <si>
    <t>Ресурсное обеспечение реализации муниципальной программы за счет средств бюджета муниципального образования</t>
  </si>
  <si>
    <t>бюджет муниципального образования "Муниципальный округ Воткинский район Удмуртской Республики"</t>
  </si>
  <si>
    <t>3000</t>
  </si>
  <si>
    <t>Реализация программ формирования современной городской среды</t>
  </si>
  <si>
    <t>МКУ "УЖКХ" Воткинского района</t>
  </si>
  <si>
    <t>020F255550</t>
  </si>
  <si>
    <t>06</t>
  </si>
  <si>
    <t>Федеральный проект "Формирование современной городской среды"</t>
  </si>
  <si>
    <t>Формирование современной городской среды на территории муниципального образования</t>
  </si>
  <si>
    <t>0200000000</t>
  </si>
  <si>
    <t>Благоустройство дворовых территорий</t>
  </si>
  <si>
    <t>Благоустройство общественных территорий</t>
  </si>
  <si>
    <t>02.0.1-02.0.6</t>
  </si>
  <si>
    <t>02.0.7-02.0.12</t>
  </si>
  <si>
    <t>02.0.13</t>
  </si>
  <si>
    <t>02.0.14</t>
  </si>
  <si>
    <t>02.0.15</t>
  </si>
  <si>
    <t>07</t>
  </si>
  <si>
    <t>08</t>
  </si>
  <si>
    <t>09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</si>
  <si>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</si>
  <si>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</si>
  <si>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</si>
  <si>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</si>
  <si>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</si>
  <si>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</si>
  <si>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</si>
  <si>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</si>
  <si>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</si>
  <si>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</si>
  <si>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</si>
  <si>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</si>
  <si>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</si>
  <si>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</si>
  <si>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</si>
  <si>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</si>
  <si>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</si>
  <si>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</si>
  <si>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</si>
  <si>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</si>
  <si>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</si>
  <si>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</si>
  <si>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</si>
  <si>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</si>
  <si>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</si>
  <si>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</si>
  <si>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</si>
  <si>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</si>
  <si>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</si>
  <si>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</si>
  <si>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</si>
  <si>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</si>
  <si>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</si>
  <si>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</si>
  <si>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</si>
  <si>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</si>
  <si>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</si>
  <si>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</si>
  <si>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</si>
  <si>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</si>
  <si>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</si>
  <si>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</si>
  <si>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</si>
  <si>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</si>
  <si>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</si>
  <si>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</si>
  <si>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</si>
  <si>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</si>
  <si>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</si>
  <si>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</si>
  <si>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</si>
  <si>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</si>
  <si>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</si>
  <si>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</si>
  <si>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</si>
  <si>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</si>
  <si>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</si>
  <si>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</si>
  <si>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</si>
  <si>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</si>
  <si>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</si>
  <si>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</si>
  <si>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</si>
  <si>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</si>
  <si>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</si>
  <si>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</si>
  <si>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</si>
  <si>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</si>
  <si>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</si>
  <si>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</si>
  <si>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</si>
  <si>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</si>
  <si>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</si>
  <si>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02.2.16-02.2.21</t>
  </si>
  <si>
    <t>02.2.22-02.2.27</t>
  </si>
  <si>
    <t>02.2.28</t>
  </si>
  <si>
    <t>02.2.29</t>
  </si>
  <si>
    <t>02.2.30</t>
  </si>
  <si>
    <t>02.3.31-02.3.36</t>
  </si>
  <si>
    <t>02.3.37-02.3.42</t>
  </si>
  <si>
    <t>02.3.43</t>
  </si>
  <si>
    <t>02.3.44</t>
  </si>
  <si>
    <t>02.3.45</t>
  </si>
  <si>
    <t>02.4.46-02.4.51</t>
  </si>
  <si>
    <t>02.4.52-02.4.57</t>
  </si>
  <si>
    <t>02.4.58</t>
  </si>
  <si>
    <t>02.4.59</t>
  </si>
  <si>
    <t>02.4.60</t>
  </si>
  <si>
    <t>02.5.61-02.5.66</t>
  </si>
  <si>
    <t>02.5.67-02.5.72</t>
  </si>
  <si>
    <t>02.5.73</t>
  </si>
  <si>
    <t>02.5.74</t>
  </si>
  <si>
    <t>02.5.75</t>
  </si>
  <si>
    <t>02.6.76-02.6.81</t>
  </si>
  <si>
    <t>02.6.82-02.6.87</t>
  </si>
  <si>
    <t>02.6.88</t>
  </si>
  <si>
    <t>02.6.89</t>
  </si>
  <si>
    <t>02.6.90</t>
  </si>
  <si>
    <t>Реализация программ формирования современной городской среды (с. Перевозное)</t>
  </si>
  <si>
    <t>Реализация программ формирования современной городской среды (с. Первомайский)</t>
  </si>
  <si>
    <t>Реализация программ формирования современной городской среды (п. Новый)</t>
  </si>
  <si>
    <t>Реализация программ формирования современной городской среды (д. Кварса)</t>
  </si>
  <si>
    <t>Реализация программ формирования современной городской среды (с. Июльское)</t>
  </si>
  <si>
    <t>Реализация программ формирования современной городской среды (д. Гавриловка)</t>
  </si>
  <si>
    <t>Администрация муниицпального образования "Муниципальный округ Воткинский район Удмуртской Республики"</t>
  </si>
  <si>
    <t>020F265550</t>
  </si>
  <si>
    <t xml:space="preserve"> Реализация программ формирования современной городской среды, за счёт средств муниципального бюджета (сверх софинансирования) (д. Гавриловка)</t>
  </si>
  <si>
    <t xml:space="preserve"> Реализация программ формирования современной городской среды, за счёт средств муниципального бюджета (сверх софинансирования) (д. Июльское)</t>
  </si>
  <si>
    <t xml:space="preserve"> Реализация программ формирования современной городской среды, за счёт средств муниципального бюджета (сверх софинансирования) (д. Кварса)</t>
  </si>
  <si>
    <t xml:space="preserve"> Реализация программ формирования современной городской среды, за счёт средств муниципального бюджета (сверх софинансирования) (п. Новый)</t>
  </si>
  <si>
    <t xml:space="preserve"> Реализация программ формирования современной городской среды, за счёт средств муниципального бюджета (сверх софинансирования) (с. Первомайский)</t>
  </si>
  <si>
    <t xml:space="preserve"> Реализация программ формирования современной городской среды, за счёт средств муниципального бюджета (сверх софинансирования) (с. Перевозное)</t>
  </si>
  <si>
    <t xml:space="preserve"> Реализация программ формирования современной городской среды, за счёт средств муниципального бюджета (сверх софинансирования)</t>
  </si>
  <si>
    <t>Год благоустройства общественной территории</t>
  </si>
  <si>
    <t>Год благоустройства дворовой территории</t>
  </si>
  <si>
    <t>Нет дворовых территорий, нуждающихся в благостройстве и подлежащих благоустройству в 2022-2026 гг.</t>
  </si>
  <si>
    <t>факт</t>
  </si>
  <si>
    <r>
      <rPr>
        <b/>
        <sz val="9"/>
        <color indexed="8"/>
        <rFont val="Times New Roman"/>
        <family val="1"/>
        <charset val="204"/>
      </rPr>
      <t>д. Гавриловка</t>
    </r>
    <r>
      <rPr>
        <sz val="9"/>
        <color indexed="8"/>
        <rFont val="Times New Roman"/>
        <family val="1"/>
        <charset val="204"/>
      </rPr>
      <t xml:space="preserve"> - благоустройство общественной территории (пешеходной зоны) по адресу: ул. Камская, ул. Дружбы</t>
    </r>
  </si>
  <si>
    <r>
      <rPr>
        <b/>
        <sz val="9"/>
        <rFont val="Times New Roman"/>
        <family val="1"/>
        <charset val="204"/>
      </rPr>
      <t>с. Июльское</t>
    </r>
    <r>
      <rPr>
        <sz val="9"/>
        <rFont val="Times New Roman"/>
        <family val="1"/>
        <charset val="204"/>
      </rPr>
      <t xml:space="preserve"> - благоустройство общественной территории (Набережной Июльского пруда и пешеходной зоны) по адресу: пер. Полевой</t>
    </r>
  </si>
  <si>
    <r>
      <rPr>
        <b/>
        <sz val="9"/>
        <rFont val="Times New Roman"/>
        <family val="1"/>
        <charset val="204"/>
      </rPr>
      <t>д. Кварса</t>
    </r>
    <r>
      <rPr>
        <sz val="9"/>
        <rFont val="Times New Roman"/>
        <family val="1"/>
        <charset val="204"/>
      </rPr>
      <t xml:space="preserve"> - благоустройство общественной территории (пешехоной зоны) по адресу: пер. Школьный</t>
    </r>
  </si>
  <si>
    <r>
      <rPr>
        <b/>
        <sz val="9"/>
        <rFont val="Times New Roman"/>
        <family val="1"/>
        <charset val="204"/>
      </rPr>
      <t>п. Новый</t>
    </r>
    <r>
      <rPr>
        <sz val="9"/>
        <rFont val="Times New Roman"/>
        <family val="1"/>
        <charset val="204"/>
      </rPr>
      <t xml:space="preserve"> - благоустройство общественной территории по адресу: ул. Строителей, 22, 23, 24</t>
    </r>
  </si>
  <si>
    <r>
      <rPr>
        <b/>
        <sz val="9"/>
        <rFont val="Times New Roman"/>
        <family val="1"/>
        <charset val="204"/>
      </rPr>
      <t>с. Первомайский</t>
    </r>
    <r>
      <rPr>
        <sz val="9"/>
        <rFont val="Times New Roman"/>
        <family val="1"/>
        <charset val="204"/>
      </rPr>
      <t xml:space="preserve"> - благоустройство общественной территории у СКЦ по адресу: ул. Гагарина, 16</t>
    </r>
  </si>
  <si>
    <r>
      <rPr>
        <b/>
        <sz val="9"/>
        <rFont val="Times New Roman"/>
        <family val="1"/>
        <charset val="204"/>
      </rPr>
      <t>с. Перевозное</t>
    </r>
    <r>
      <rPr>
        <sz val="9"/>
        <rFont val="Times New Roman"/>
        <family val="1"/>
        <charset val="204"/>
      </rPr>
      <t xml:space="preserve"> - благоустройство общественной территории (спортивной площадки) по адресу: ул. Советская, 40б</t>
    </r>
  </si>
  <si>
    <r>
      <rPr>
        <b/>
        <sz val="9"/>
        <rFont val="Times New Roman"/>
        <family val="1"/>
        <charset val="204"/>
      </rPr>
      <t>с. Первомайский</t>
    </r>
    <r>
      <rPr>
        <sz val="9"/>
        <rFont val="Times New Roman"/>
        <family val="1"/>
        <charset val="204"/>
      </rPr>
      <t xml:space="preserve"> - благоустройство общественной территории у СКЦ по адресу: ул. Гагарина, д. 14-26</t>
    </r>
  </si>
  <si>
    <r>
      <rPr>
        <b/>
        <sz val="9"/>
        <rFont val="Times New Roman"/>
        <family val="1"/>
        <charset val="204"/>
      </rPr>
      <t xml:space="preserve">с. Перевозное </t>
    </r>
    <r>
      <rPr>
        <sz val="9"/>
        <rFont val="Times New Roman"/>
        <family val="1"/>
        <charset val="204"/>
      </rPr>
      <t>- благоустройство общественной территории по адресу: ул. Ленина</t>
    </r>
  </si>
  <si>
    <t>421,8</t>
  </si>
  <si>
    <t>38,0</t>
  </si>
  <si>
    <t>16,2</t>
  </si>
  <si>
    <t>Проверка на соответствие нормативам в области сметного нормирования и ценообразования (экспертиза сметной стоимости)</t>
  </si>
  <si>
    <r>
      <rPr>
        <b/>
        <sz val="9"/>
        <rFont val="Times New Roman"/>
        <family val="1"/>
        <charset val="204"/>
      </rPr>
      <t>д. Кварса</t>
    </r>
    <r>
      <rPr>
        <sz val="9"/>
        <rFont val="Times New Roman"/>
        <family val="1"/>
        <charset val="204"/>
      </rPr>
      <t xml:space="preserve"> - благоустройство общественной территории (пешехоной зоны) по адресу: от ж/д переезда до ул. Первомайская</t>
    </r>
  </si>
  <si>
    <r>
      <rPr>
        <b/>
        <sz val="9"/>
        <rFont val="Times New Roman"/>
        <family val="1"/>
        <charset val="204"/>
      </rPr>
      <t>с. Первомайский</t>
    </r>
    <r>
      <rPr>
        <sz val="9"/>
        <rFont val="Times New Roman"/>
        <family val="1"/>
        <charset val="204"/>
      </rPr>
      <t xml:space="preserve"> - благоустройство общественной территори ул. Новая, ул. Разлинка, ул. Совхозная, ул. Строителей</t>
    </r>
  </si>
  <si>
    <r>
      <rPr>
        <b/>
        <sz val="9"/>
        <rFont val="Times New Roman"/>
        <family val="1"/>
        <charset val="204"/>
      </rPr>
      <t>с. Перевозное</t>
    </r>
    <r>
      <rPr>
        <sz val="9"/>
        <rFont val="Times New Roman"/>
        <family val="1"/>
        <charset val="204"/>
      </rPr>
      <t xml:space="preserve"> - благоустройство общественной территори ул. 1-е Мая</t>
    </r>
  </si>
  <si>
    <t>-</t>
  </si>
  <si>
    <r>
      <rPr>
        <b/>
        <sz val="9"/>
        <rFont val="Times New Roman"/>
        <family val="1"/>
        <charset val="204"/>
      </rPr>
      <t>п. Новый</t>
    </r>
    <r>
      <rPr>
        <sz val="9"/>
        <rFont val="Times New Roman"/>
        <family val="1"/>
        <charset val="204"/>
      </rPr>
      <t xml:space="preserve"> - благоустройство общественной территории по адресу: ул. Строителей, 22, 23, 24 (3 этап)</t>
    </r>
  </si>
  <si>
    <r>
      <rPr>
        <b/>
        <sz val="9"/>
        <rFont val="Times New Roman"/>
        <family val="1"/>
        <charset val="204"/>
      </rPr>
      <t>п. Новый</t>
    </r>
    <r>
      <rPr>
        <sz val="9"/>
        <rFont val="Times New Roman"/>
        <family val="1"/>
        <charset val="204"/>
      </rPr>
      <t xml:space="preserve"> - благоустройство общественной территории по адресу: ул. Строителей, 22, 23, 24 (4 этап)</t>
    </r>
  </si>
  <si>
    <r>
      <rPr>
        <b/>
        <sz val="9"/>
        <rFont val="Times New Roman"/>
        <family val="1"/>
        <charset val="204"/>
      </rPr>
      <t>с. Июльское</t>
    </r>
    <r>
      <rPr>
        <sz val="9"/>
        <rFont val="Times New Roman"/>
        <family val="1"/>
        <charset val="204"/>
      </rPr>
      <t xml:space="preserve"> - благоустройство общественной территории (Набережной Июльского пруда и пешеходной зоны) по адресу: пер. Полевой (3 этап)</t>
    </r>
  </si>
  <si>
    <r>
      <rPr>
        <b/>
        <sz val="9"/>
        <rFont val="Times New Roman"/>
        <family val="1"/>
        <charset val="204"/>
      </rPr>
      <t>с. Июльское</t>
    </r>
    <r>
      <rPr>
        <sz val="9"/>
        <rFont val="Times New Roman"/>
        <family val="1"/>
        <charset val="204"/>
      </rPr>
      <t xml:space="preserve"> - благоустройство общественной территории (Набережной Июльского пруда и пешеходной зоны) по адресу: пер. Полевой (2 этап)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</si>
</sst>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00"/>
    <numFmt numFmtId="167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7"/>
      <color indexed="8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8.5"/>
      <color indexed="8"/>
      <name val="Times New Roman"/>
      <family val="1"/>
      <charset val="204"/>
    </font>
    <font>
      <i/>
      <sz val="8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.8000000000000007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459">
    <xf numFmtId="0" fontId="0" fillId="0" borderId="0" xfId="0"/>
    <xf numFmtId="0" fontId="6" fillId="0" borderId="0" xfId="3" applyFont="1"/>
    <xf numFmtId="0" fontId="9" fillId="0" borderId="0" xfId="3" applyFont="1"/>
    <xf numFmtId="0" fontId="10" fillId="0" borderId="0" xfId="3" applyFont="1"/>
    <xf numFmtId="0" fontId="12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12" fillId="0" borderId="6" xfId="3" applyFont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49" fontId="12" fillId="0" borderId="2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164" fontId="7" fillId="2" borderId="1" xfId="4" applyNumberFormat="1" applyFont="1" applyFill="1" applyBorder="1" applyAlignment="1">
      <alignment horizontal="center" vertical="center" wrapText="1"/>
    </xf>
    <xf numFmtId="164" fontId="16" fillId="2" borderId="2" xfId="4" applyNumberFormat="1" applyFont="1" applyFill="1" applyBorder="1" applyAlignment="1">
      <alignment horizontal="center" vertical="center"/>
    </xf>
    <xf numFmtId="0" fontId="12" fillId="0" borderId="0" xfId="3" applyFont="1"/>
    <xf numFmtId="0" fontId="9" fillId="0" borderId="0" xfId="5" applyFont="1"/>
    <xf numFmtId="0" fontId="18" fillId="0" borderId="0" xfId="5" applyFont="1"/>
    <xf numFmtId="0" fontId="13" fillId="0" borderId="0" xfId="5" applyFont="1" applyAlignment="1">
      <alignment horizontal="center"/>
    </xf>
    <xf numFmtId="49" fontId="13" fillId="0" borderId="0" xfId="5" applyNumberFormat="1" applyFont="1" applyAlignment="1">
      <alignment horizontal="center"/>
    </xf>
    <xf numFmtId="0" fontId="19" fillId="0" borderId="0" xfId="5" applyFont="1"/>
    <xf numFmtId="49" fontId="20" fillId="0" borderId="2" xfId="5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19" fillId="4" borderId="0" xfId="5" applyFont="1" applyFill="1"/>
    <xf numFmtId="49" fontId="17" fillId="0" borderId="2" xfId="5" applyNumberFormat="1" applyFont="1" applyBorder="1" applyAlignment="1">
      <alignment horizontal="center" vertical="center"/>
    </xf>
    <xf numFmtId="49" fontId="17" fillId="0" borderId="2" xfId="5" applyNumberFormat="1" applyFont="1" applyBorder="1" applyAlignment="1">
      <alignment horizontal="center" vertical="center" wrapText="1"/>
    </xf>
    <xf numFmtId="0" fontId="17" fillId="0" borderId="0" xfId="5" applyFont="1"/>
    <xf numFmtId="0" fontId="17" fillId="0" borderId="0" xfId="5" applyFont="1" applyAlignment="1">
      <alignment wrapText="1"/>
    </xf>
    <xf numFmtId="0" fontId="17" fillId="0" borderId="0" xfId="5" applyFont="1" applyAlignment="1">
      <alignment horizontal="center" vertical="center" wrapText="1"/>
    </xf>
    <xf numFmtId="49" fontId="17" fillId="0" borderId="0" xfId="5" applyNumberFormat="1" applyFont="1" applyAlignment="1">
      <alignment horizontal="center" vertical="center"/>
    </xf>
    <xf numFmtId="49" fontId="17" fillId="0" borderId="0" xfId="5" applyNumberFormat="1" applyFont="1"/>
    <xf numFmtId="49" fontId="19" fillId="0" borderId="0" xfId="5" applyNumberFormat="1" applyFont="1"/>
    <xf numFmtId="0" fontId="9" fillId="0" borderId="0" xfId="6" applyFont="1"/>
    <xf numFmtId="0" fontId="18" fillId="0" borderId="0" xfId="6" applyFont="1"/>
    <xf numFmtId="0" fontId="13" fillId="0" borderId="0" xfId="6" applyFont="1" applyAlignment="1">
      <alignment horizontal="center"/>
    </xf>
    <xf numFmtId="0" fontId="1" fillId="0" borderId="0" xfId="6"/>
    <xf numFmtId="0" fontId="17" fillId="0" borderId="2" xfId="6" applyFont="1" applyBorder="1" applyAlignment="1">
      <alignment horizontal="center" vertical="center" wrapText="1"/>
    </xf>
    <xf numFmtId="0" fontId="16" fillId="0" borderId="0" xfId="6" applyFont="1"/>
    <xf numFmtId="49" fontId="24" fillId="0" borderId="0" xfId="6" applyNumberFormat="1" applyFont="1"/>
    <xf numFmtId="0" fontId="24" fillId="0" borderId="0" xfId="6" applyFont="1"/>
    <xf numFmtId="0" fontId="19" fillId="0" borderId="0" xfId="6" applyFont="1"/>
    <xf numFmtId="0" fontId="9" fillId="0" borderId="0" xfId="6" applyFont="1" applyAlignment="1">
      <alignment horizontal="right"/>
    </xf>
    <xf numFmtId="0" fontId="25" fillId="0" borderId="0" xfId="6" applyFont="1"/>
    <xf numFmtId="0" fontId="17" fillId="3" borderId="6" xfId="6" applyFont="1" applyFill="1" applyBorder="1" applyAlignment="1">
      <alignment horizontal="center" vertical="center" wrapText="1"/>
    </xf>
    <xf numFmtId="0" fontId="12" fillId="3" borderId="2" xfId="6" applyFont="1" applyFill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164" fontId="26" fillId="0" borderId="2" xfId="6" applyNumberFormat="1" applyFont="1" applyBorder="1" applyAlignment="1">
      <alignment horizontal="center" vertical="center" wrapText="1"/>
    </xf>
    <xf numFmtId="0" fontId="26" fillId="0" borderId="2" xfId="6" applyFont="1" applyBorder="1" applyAlignment="1">
      <alignment horizontal="center" vertical="center" wrapText="1"/>
    </xf>
    <xf numFmtId="164" fontId="27" fillId="0" borderId="2" xfId="6" applyNumberFormat="1" applyFont="1" applyBorder="1" applyAlignment="1">
      <alignment horizontal="center" vertical="center"/>
    </xf>
    <xf numFmtId="0" fontId="20" fillId="0" borderId="2" xfId="6" applyFont="1" applyBorder="1" applyAlignment="1">
      <alignment vertical="center" wrapText="1"/>
    </xf>
    <xf numFmtId="49" fontId="20" fillId="0" borderId="2" xfId="6" applyNumberFormat="1" applyFont="1" applyBorder="1" applyAlignment="1">
      <alignment horizontal="center" vertical="center"/>
    </xf>
    <xf numFmtId="4" fontId="20" fillId="0" borderId="2" xfId="6" applyNumberFormat="1" applyFont="1" applyBorder="1" applyAlignment="1">
      <alignment horizontal="right" vertical="center"/>
    </xf>
    <xf numFmtId="0" fontId="20" fillId="0" borderId="2" xfId="6" applyFont="1" applyBorder="1" applyAlignment="1">
      <alignment horizontal="center" vertical="center"/>
    </xf>
    <xf numFmtId="49" fontId="17" fillId="0" borderId="2" xfId="6" applyNumberFormat="1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2" fontId="20" fillId="0" borderId="2" xfId="6" applyNumberFormat="1" applyFont="1" applyBorder="1" applyAlignment="1">
      <alignment horizontal="right" vertical="center"/>
    </xf>
    <xf numFmtId="0" fontId="17" fillId="0" borderId="2" xfId="6" applyFont="1" applyBorder="1" applyAlignment="1">
      <alignment vertical="center" wrapText="1"/>
    </xf>
    <xf numFmtId="2" fontId="12" fillId="0" borderId="2" xfId="6" applyNumberFormat="1" applyFont="1" applyBorder="1" applyAlignment="1">
      <alignment horizontal="right" vertical="center"/>
    </xf>
    <xf numFmtId="49" fontId="12" fillId="0" borderId="2" xfId="6" applyNumberFormat="1" applyFont="1" applyBorder="1" applyAlignment="1">
      <alignment horizontal="center" vertical="center"/>
    </xf>
    <xf numFmtId="2" fontId="12" fillId="5" borderId="2" xfId="6" applyNumberFormat="1" applyFont="1" applyFill="1" applyBorder="1" applyAlignment="1">
      <alignment horizontal="right" vertical="center"/>
    </xf>
    <xf numFmtId="2" fontId="17" fillId="5" borderId="7" xfId="6" applyNumberFormat="1" applyFont="1" applyFill="1" applyBorder="1" applyAlignment="1">
      <alignment horizontal="right" vertical="center"/>
    </xf>
    <xf numFmtId="49" fontId="17" fillId="0" borderId="2" xfId="6" applyNumberFormat="1" applyFont="1" applyBorder="1" applyAlignment="1">
      <alignment horizontal="center" vertical="center" wrapText="1"/>
    </xf>
    <xf numFmtId="2" fontId="17" fillId="0" borderId="2" xfId="6" applyNumberFormat="1" applyFont="1" applyBorder="1" applyAlignment="1">
      <alignment horizontal="right" vertical="center"/>
    </xf>
    <xf numFmtId="2" fontId="12" fillId="5" borderId="7" xfId="6" applyNumberFormat="1" applyFont="1" applyFill="1" applyBorder="1" applyAlignment="1">
      <alignment horizontal="right" vertical="center"/>
    </xf>
    <xf numFmtId="49" fontId="17" fillId="0" borderId="8" xfId="6" applyNumberFormat="1" applyFont="1" applyBorder="1" applyAlignment="1">
      <alignment horizontal="center" vertical="center"/>
    </xf>
    <xf numFmtId="49" fontId="17" fillId="0" borderId="8" xfId="6" applyNumberFormat="1" applyFont="1" applyBorder="1" applyAlignment="1">
      <alignment horizontal="center" vertical="center" wrapText="1"/>
    </xf>
    <xf numFmtId="49" fontId="17" fillId="0" borderId="0" xfId="6" applyNumberFormat="1" applyFont="1" applyAlignment="1">
      <alignment horizontal="center" vertical="center"/>
    </xf>
    <xf numFmtId="0" fontId="1" fillId="5" borderId="0" xfId="6" applyFill="1"/>
    <xf numFmtId="165" fontId="20" fillId="0" borderId="2" xfId="6" applyNumberFormat="1" applyFont="1" applyBorder="1" applyAlignment="1">
      <alignment horizontal="right" vertical="center" wrapText="1"/>
    </xf>
    <xf numFmtId="165" fontId="20" fillId="0" borderId="2" xfId="6" applyNumberFormat="1" applyFont="1" applyBorder="1" applyAlignment="1">
      <alignment horizontal="right" vertical="center"/>
    </xf>
    <xf numFmtId="165" fontId="20" fillId="5" borderId="2" xfId="6" applyNumberFormat="1" applyFont="1" applyFill="1" applyBorder="1" applyAlignment="1">
      <alignment horizontal="right" vertical="center"/>
    </xf>
    <xf numFmtId="165" fontId="17" fillId="0" borderId="2" xfId="6" applyNumberFormat="1" applyFont="1" applyBorder="1" applyAlignment="1">
      <alignment horizontal="right" vertical="center" wrapText="1"/>
    </xf>
    <xf numFmtId="165" fontId="17" fillId="0" borderId="2" xfId="6" applyNumberFormat="1" applyFont="1" applyBorder="1" applyAlignment="1">
      <alignment horizontal="right" vertical="center"/>
    </xf>
    <xf numFmtId="165" fontId="17" fillId="5" borderId="2" xfId="6" applyNumberFormat="1" applyFont="1" applyFill="1" applyBorder="1" applyAlignment="1">
      <alignment horizontal="right" vertical="center"/>
    </xf>
    <xf numFmtId="0" fontId="17" fillId="0" borderId="2" xfId="6" applyFont="1" applyBorder="1" applyAlignment="1">
      <alignment horizontal="left" vertical="center" wrapText="1" indent="1"/>
    </xf>
    <xf numFmtId="0" fontId="17" fillId="0" borderId="2" xfId="6" applyFont="1" applyBorder="1" applyAlignment="1">
      <alignment vertical="center"/>
    </xf>
    <xf numFmtId="0" fontId="17" fillId="5" borderId="2" xfId="6" applyFont="1" applyFill="1" applyBorder="1" applyAlignment="1">
      <alignment vertical="center"/>
    </xf>
    <xf numFmtId="0" fontId="24" fillId="0" borderId="2" xfId="6" applyFont="1" applyBorder="1" applyAlignment="1">
      <alignment horizontal="right" vertical="center"/>
    </xf>
    <xf numFmtId="0" fontId="1" fillId="0" borderId="2" xfId="6" applyBorder="1"/>
    <xf numFmtId="49" fontId="17" fillId="0" borderId="2" xfId="6" applyNumberFormat="1" applyFont="1" applyBorder="1" applyAlignment="1">
      <alignment horizontal="center" vertical="center"/>
    </xf>
    <xf numFmtId="165" fontId="20" fillId="0" borderId="2" xfId="6" applyNumberFormat="1" applyFont="1" applyBorder="1" applyAlignment="1">
      <alignment vertical="center"/>
    </xf>
    <xf numFmtId="165" fontId="20" fillId="5" borderId="2" xfId="6" applyNumberFormat="1" applyFont="1" applyFill="1" applyBorder="1" applyAlignment="1">
      <alignment vertical="center"/>
    </xf>
    <xf numFmtId="165" fontId="20" fillId="5" borderId="2" xfId="6" applyNumberFormat="1" applyFont="1" applyFill="1" applyBorder="1" applyAlignment="1">
      <alignment horizontal="right" vertical="center" wrapText="1"/>
    </xf>
    <xf numFmtId="164" fontId="17" fillId="0" borderId="2" xfId="6" applyNumberFormat="1" applyFont="1" applyBorder="1" applyAlignment="1">
      <alignment horizontal="right" vertical="center"/>
    </xf>
    <xf numFmtId="164" fontId="17" fillId="5" borderId="2" xfId="6" applyNumberFormat="1" applyFont="1" applyFill="1" applyBorder="1" applyAlignment="1">
      <alignment horizontal="right" vertical="center"/>
    </xf>
    <xf numFmtId="165" fontId="20" fillId="0" borderId="2" xfId="6" applyNumberFormat="1" applyFont="1" applyBorder="1"/>
    <xf numFmtId="165" fontId="20" fillId="5" borderId="2" xfId="6" applyNumberFormat="1" applyFont="1" applyFill="1" applyBorder="1"/>
    <xf numFmtId="0" fontId="1" fillId="5" borderId="2" xfId="6" applyFill="1" applyBorder="1"/>
    <xf numFmtId="0" fontId="25" fillId="0" borderId="0" xfId="6" applyFont="1" applyFill="1"/>
    <xf numFmtId="0" fontId="25" fillId="0" borderId="0" xfId="6" applyFont="1" applyFill="1" applyAlignment="1">
      <alignment horizontal="right" vertical="center"/>
    </xf>
    <xf numFmtId="0" fontId="19" fillId="0" borderId="0" xfId="6" applyFont="1" applyFill="1" applyAlignment="1">
      <alignment horizontal="right" vertical="center"/>
    </xf>
    <xf numFmtId="0" fontId="19" fillId="0" borderId="0" xfId="6" applyFont="1" applyFill="1"/>
    <xf numFmtId="0" fontId="12" fillId="0" borderId="2" xfId="6" applyFont="1" applyFill="1" applyBorder="1" applyAlignment="1">
      <alignment horizontal="center" vertical="center"/>
    </xf>
    <xf numFmtId="0" fontId="17" fillId="0" borderId="7" xfId="6" applyFont="1" applyFill="1" applyBorder="1" applyAlignment="1">
      <alignment horizontal="center" vertical="center"/>
    </xf>
    <xf numFmtId="164" fontId="27" fillId="0" borderId="2" xfId="6" applyNumberFormat="1" applyFont="1" applyFill="1" applyBorder="1" applyAlignment="1">
      <alignment horizontal="center" vertical="center"/>
    </xf>
    <xf numFmtId="164" fontId="26" fillId="0" borderId="7" xfId="6" applyNumberFormat="1" applyFont="1" applyFill="1" applyBorder="1" applyAlignment="1">
      <alignment horizontal="center" vertical="center"/>
    </xf>
    <xf numFmtId="0" fontId="18" fillId="0" borderId="0" xfId="6" applyFont="1" applyAlignment="1"/>
    <xf numFmtId="2" fontId="12" fillId="5" borderId="2" xfId="1" applyNumberFormat="1" applyFont="1" applyFill="1" applyBorder="1" applyAlignment="1">
      <alignment horizontal="right" vertical="center"/>
    </xf>
    <xf numFmtId="0" fontId="17" fillId="3" borderId="6" xfId="6" applyFont="1" applyFill="1" applyBorder="1" applyAlignment="1">
      <alignment horizontal="center" vertical="center" wrapText="1"/>
    </xf>
    <xf numFmtId="2" fontId="12" fillId="5" borderId="6" xfId="1" applyNumberFormat="1" applyFont="1" applyFill="1" applyBorder="1" applyAlignment="1">
      <alignment horizontal="right" vertical="center"/>
    </xf>
    <xf numFmtId="49" fontId="24" fillId="0" borderId="9" xfId="2" applyNumberFormat="1" applyFont="1" applyFill="1" applyBorder="1" applyAlignment="1">
      <alignment horizontal="center" vertical="center" wrapText="1"/>
    </xf>
    <xf numFmtId="2" fontId="30" fillId="5" borderId="2" xfId="2" applyNumberFormat="1" applyFont="1" applyFill="1" applyBorder="1" applyAlignment="1">
      <alignment vertical="center"/>
    </xf>
    <xf numFmtId="49" fontId="24" fillId="0" borderId="9" xfId="2" applyNumberFormat="1" applyFont="1" applyBorder="1" applyAlignment="1">
      <alignment horizontal="center" vertical="center" wrapText="1"/>
    </xf>
    <xf numFmtId="2" fontId="30" fillId="5" borderId="2" xfId="2" applyNumberFormat="1" applyFont="1" applyFill="1" applyBorder="1" applyAlignment="1">
      <alignment horizontal="right" vertical="center"/>
    </xf>
    <xf numFmtId="49" fontId="12" fillId="2" borderId="9" xfId="2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0" fillId="0" borderId="2" xfId="6" applyNumberFormat="1" applyFont="1" applyBorder="1" applyAlignment="1">
      <alignment horizontal="center" vertical="center"/>
    </xf>
    <xf numFmtId="49" fontId="20" fillId="0" borderId="8" xfId="6" applyNumberFormat="1" applyFont="1" applyBorder="1" applyAlignment="1">
      <alignment horizontal="center" vertical="center"/>
    </xf>
    <xf numFmtId="49" fontId="17" fillId="0" borderId="2" xfId="6" applyNumberFormat="1" applyFont="1" applyBorder="1" applyAlignment="1">
      <alignment horizontal="center" vertical="center"/>
    </xf>
    <xf numFmtId="0" fontId="18" fillId="3" borderId="0" xfId="6" applyFont="1" applyFill="1" applyAlignment="1"/>
    <xf numFmtId="2" fontId="30" fillId="5" borderId="2" xfId="0" applyNumberFormat="1" applyFont="1" applyFill="1" applyBorder="1" applyAlignment="1">
      <alignment horizontal="right" vertical="center" wrapText="1"/>
    </xf>
    <xf numFmtId="2" fontId="24" fillId="5" borderId="2" xfId="2" applyNumberFormat="1" applyFont="1" applyFill="1" applyBorder="1" applyAlignment="1">
      <alignment horizontal="right" vertical="center" wrapText="1"/>
    </xf>
    <xf numFmtId="2" fontId="12" fillId="5" borderId="2" xfId="2" applyNumberFormat="1" applyFont="1" applyFill="1" applyBorder="1" applyAlignment="1">
      <alignment horizontal="right" vertical="center" wrapText="1"/>
    </xf>
    <xf numFmtId="2" fontId="24" fillId="5" borderId="2" xfId="0" applyNumberFormat="1" applyFont="1" applyFill="1" applyBorder="1" applyAlignment="1">
      <alignment horizontal="right" vertical="center" wrapText="1"/>
    </xf>
    <xf numFmtId="2" fontId="12" fillId="5" borderId="2" xfId="0" applyNumberFormat="1" applyFont="1" applyFill="1" applyBorder="1" applyAlignment="1">
      <alignment horizontal="right" vertical="center" wrapText="1"/>
    </xf>
    <xf numFmtId="2" fontId="24" fillId="5" borderId="2" xfId="1" applyNumberFormat="1" applyFont="1" applyFill="1" applyBorder="1" applyAlignment="1">
      <alignment horizontal="right" vertical="center" wrapText="1"/>
    </xf>
    <xf numFmtId="2" fontId="12" fillId="5" borderId="2" xfId="1" applyNumberFormat="1" applyFont="1" applyFill="1" applyBorder="1" applyAlignment="1">
      <alignment horizontal="right" vertical="center" wrapText="1"/>
    </xf>
    <xf numFmtId="166" fontId="12" fillId="5" borderId="2" xfId="1" applyNumberFormat="1" applyFont="1" applyFill="1" applyBorder="1" applyAlignment="1">
      <alignment horizontal="right" vertical="center" wrapText="1"/>
    </xf>
    <xf numFmtId="164" fontId="12" fillId="5" borderId="2" xfId="1" applyNumberFormat="1" applyFont="1" applyFill="1" applyBorder="1" applyAlignment="1">
      <alignment horizontal="right" vertical="center" wrapText="1"/>
    </xf>
    <xf numFmtId="166" fontId="24" fillId="5" borderId="2" xfId="0" applyNumberFormat="1" applyFont="1" applyFill="1" applyBorder="1" applyAlignment="1">
      <alignment horizontal="right" vertical="center" wrapText="1"/>
    </xf>
    <xf numFmtId="164" fontId="24" fillId="5" borderId="2" xfId="0" applyNumberFormat="1" applyFont="1" applyFill="1" applyBorder="1" applyAlignment="1">
      <alignment horizontal="right" vertical="center" wrapText="1"/>
    </xf>
    <xf numFmtId="167" fontId="12" fillId="5" borderId="2" xfId="0" applyNumberFormat="1" applyFont="1" applyFill="1" applyBorder="1" applyAlignment="1">
      <alignment horizontal="right" vertical="center" wrapText="1"/>
    </xf>
    <xf numFmtId="164" fontId="12" fillId="5" borderId="2" xfId="0" applyNumberFormat="1" applyFont="1" applyFill="1" applyBorder="1" applyAlignment="1">
      <alignment horizontal="right" vertical="center" wrapText="1"/>
    </xf>
    <xf numFmtId="0" fontId="9" fillId="0" borderId="0" xfId="6" applyFont="1" applyFill="1"/>
    <xf numFmtId="0" fontId="13" fillId="0" borderId="0" xfId="6" applyFont="1" applyFill="1" applyAlignment="1">
      <alignment horizontal="center"/>
    </xf>
    <xf numFmtId="0" fontId="26" fillId="0" borderId="2" xfId="6" applyFont="1" applyFill="1" applyBorder="1" applyAlignment="1">
      <alignment vertical="center"/>
    </xf>
    <xf numFmtId="0" fontId="17" fillId="0" borderId="2" xfId="6" applyFont="1" applyFill="1" applyBorder="1" applyAlignment="1">
      <alignment vertical="center" wrapText="1"/>
    </xf>
    <xf numFmtId="0" fontId="29" fillId="0" borderId="9" xfId="2" applyFont="1" applyFill="1" applyBorder="1" applyAlignment="1">
      <alignment horizontal="left" vertical="center" wrapText="1"/>
    </xf>
    <xf numFmtId="0" fontId="29" fillId="0" borderId="2" xfId="2" applyFont="1" applyFill="1" applyBorder="1" applyAlignment="1">
      <alignment vertical="center" wrapText="1"/>
    </xf>
    <xf numFmtId="0" fontId="17" fillId="0" borderId="8" xfId="6" applyFont="1" applyFill="1" applyBorder="1" applyAlignment="1">
      <alignment vertical="center" wrapText="1"/>
    </xf>
    <xf numFmtId="0" fontId="17" fillId="0" borderId="0" xfId="6" applyFont="1" applyFill="1" applyAlignment="1">
      <alignment horizontal="justify" vertical="center" wrapText="1"/>
    </xf>
    <xf numFmtId="49" fontId="24" fillId="3" borderId="9" xfId="2" applyNumberFormat="1" applyFont="1" applyFill="1" applyBorder="1" applyAlignment="1">
      <alignment horizontal="center" vertical="center" wrapText="1"/>
    </xf>
    <xf numFmtId="49" fontId="30" fillId="3" borderId="2" xfId="2" applyNumberFormat="1" applyFont="1" applyFill="1" applyBorder="1" applyAlignment="1">
      <alignment horizontal="center" vertical="center"/>
    </xf>
    <xf numFmtId="49" fontId="24" fillId="3" borderId="9" xfId="1" applyNumberFormat="1" applyFont="1" applyFill="1" applyBorder="1" applyAlignment="1">
      <alignment horizontal="center" vertical="center" wrapText="1"/>
    </xf>
    <xf numFmtId="49" fontId="12" fillId="3" borderId="9" xfId="2" applyNumberFormat="1" applyFont="1" applyFill="1" applyBorder="1" applyAlignment="1">
      <alignment horizontal="center" vertical="center" wrapText="1"/>
    </xf>
    <xf numFmtId="49" fontId="24" fillId="3" borderId="9" xfId="0" applyNumberFormat="1" applyFont="1" applyFill="1" applyBorder="1" applyAlignment="1">
      <alignment horizontal="center" vertical="center" wrapText="1"/>
    </xf>
    <xf numFmtId="49" fontId="24" fillId="3" borderId="0" xfId="2" applyNumberFormat="1" applyFont="1" applyFill="1" applyBorder="1" applyAlignment="1">
      <alignment horizontal="center" vertical="center" wrapText="1"/>
    </xf>
    <xf numFmtId="49" fontId="30" fillId="3" borderId="0" xfId="2" applyNumberFormat="1" applyFont="1" applyFill="1" applyBorder="1" applyAlignment="1">
      <alignment horizontal="center" vertical="center"/>
    </xf>
    <xf numFmtId="0" fontId="12" fillId="3" borderId="0" xfId="2" quotePrefix="1" applyFont="1" applyFill="1" applyBorder="1" applyAlignment="1">
      <alignment horizontal="center" vertical="center"/>
    </xf>
    <xf numFmtId="49" fontId="31" fillId="2" borderId="9" xfId="0" applyNumberFormat="1" applyFont="1" applyFill="1" applyBorder="1" applyAlignment="1">
      <alignment horizontal="center" vertical="center" wrapText="1"/>
    </xf>
    <xf numFmtId="49" fontId="20" fillId="0" borderId="8" xfId="6" applyNumberFormat="1" applyFont="1" applyBorder="1" applyAlignment="1">
      <alignment horizontal="center" vertical="center" wrapText="1"/>
    </xf>
    <xf numFmtId="2" fontId="20" fillId="0" borderId="8" xfId="6" applyNumberFormat="1" applyFont="1" applyFill="1" applyBorder="1" applyAlignment="1">
      <alignment horizontal="right" vertical="center"/>
    </xf>
    <xf numFmtId="49" fontId="15" fillId="2" borderId="9" xfId="2" applyNumberFormat="1" applyFont="1" applyFill="1" applyBorder="1" applyAlignment="1">
      <alignment horizontal="center" vertical="center" wrapText="1"/>
    </xf>
    <xf numFmtId="2" fontId="20" fillId="0" borderId="2" xfId="6" applyNumberFormat="1" applyFont="1" applyFill="1" applyBorder="1" applyAlignment="1">
      <alignment horizontal="right" vertical="center"/>
    </xf>
    <xf numFmtId="49" fontId="31" fillId="0" borderId="9" xfId="2" applyNumberFormat="1" applyFont="1" applyBorder="1" applyAlignment="1">
      <alignment horizontal="center" vertical="center" wrapText="1"/>
    </xf>
    <xf numFmtId="49" fontId="20" fillId="0" borderId="2" xfId="6" applyNumberFormat="1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/>
    </xf>
    <xf numFmtId="2" fontId="15" fillId="0" borderId="2" xfId="6" applyNumberFormat="1" applyFont="1" applyBorder="1" applyAlignment="1">
      <alignment horizontal="right" vertical="center"/>
    </xf>
    <xf numFmtId="49" fontId="24" fillId="0" borderId="9" xfId="1" applyNumberFormat="1" applyFont="1" applyFill="1" applyBorder="1" applyAlignment="1">
      <alignment horizontal="center" vertical="center" wrapText="1"/>
    </xf>
    <xf numFmtId="49" fontId="12" fillId="0" borderId="9" xfId="2" applyNumberFormat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Border="1" applyAlignment="1">
      <alignment horizontal="center" vertical="center"/>
    </xf>
    <xf numFmtId="0" fontId="10" fillId="0" borderId="0" xfId="3" applyFont="1" applyFill="1"/>
    <xf numFmtId="0" fontId="12" fillId="0" borderId="7" xfId="3" applyFont="1" applyFill="1" applyBorder="1" applyAlignment="1">
      <alignment horizontal="center" vertical="center"/>
    </xf>
    <xf numFmtId="0" fontId="12" fillId="0" borderId="0" xfId="3" applyFont="1" applyFill="1"/>
    <xf numFmtId="164" fontId="4" fillId="2" borderId="2" xfId="1" applyNumberFormat="1" applyFill="1" applyBorder="1" applyAlignment="1">
      <alignment horizontal="center" vertical="center"/>
    </xf>
    <xf numFmtId="164" fontId="4" fillId="5" borderId="2" xfId="1" applyNumberFormat="1" applyFill="1" applyBorder="1" applyAlignment="1">
      <alignment horizontal="center" vertical="center"/>
    </xf>
    <xf numFmtId="0" fontId="7" fillId="5" borderId="1" xfId="4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2" fontId="4" fillId="5" borderId="2" xfId="1" applyNumberFormat="1" applyFill="1" applyBorder="1" applyAlignment="1">
      <alignment horizontal="center" vertical="center"/>
    </xf>
    <xf numFmtId="164" fontId="7" fillId="6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Border="1" applyAlignment="1">
      <alignment horizontal="center" vertical="center" wrapText="1"/>
    </xf>
    <xf numFmtId="166" fontId="6" fillId="8" borderId="2" xfId="1" applyNumberFormat="1" applyFont="1" applyFill="1" applyBorder="1" applyAlignment="1">
      <alignment horizontal="center" vertical="center"/>
    </xf>
    <xf numFmtId="166" fontId="4" fillId="8" borderId="2" xfId="1" applyNumberFormat="1" applyFill="1" applyBorder="1" applyAlignment="1">
      <alignment horizontal="center" vertical="center"/>
    </xf>
    <xf numFmtId="164" fontId="4" fillId="8" borderId="2" xfId="1" applyNumberFormat="1" applyFill="1" applyBorder="1" applyAlignment="1">
      <alignment horizontal="center" vertical="center"/>
    </xf>
    <xf numFmtId="164" fontId="6" fillId="8" borderId="2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4" applyNumberFormat="1" applyFont="1" applyFill="1" applyBorder="1" applyAlignment="1">
      <alignment horizontal="center" vertical="center" wrapText="1"/>
    </xf>
    <xf numFmtId="0" fontId="17" fillId="0" borderId="2" xfId="5" applyFont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 wrapText="1"/>
    </xf>
    <xf numFmtId="49" fontId="17" fillId="0" borderId="8" xfId="6" applyNumberFormat="1" applyFont="1" applyBorder="1" applyAlignment="1">
      <alignment horizontal="center" vertical="center"/>
    </xf>
    <xf numFmtId="49" fontId="17" fillId="0" borderId="2" xfId="6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64" fontId="6" fillId="0" borderId="0" xfId="3" applyNumberFormat="1" applyFont="1"/>
    <xf numFmtId="164" fontId="7" fillId="2" borderId="0" xfId="4" applyNumberFormat="1" applyFont="1" applyFill="1" applyBorder="1" applyAlignment="1">
      <alignment horizontal="center" vertical="center" wrapText="1"/>
    </xf>
    <xf numFmtId="164" fontId="4" fillId="0" borderId="0" xfId="1" applyNumberFormat="1" applyBorder="1" applyAlignment="1">
      <alignment horizontal="center" vertical="center"/>
    </xf>
    <xf numFmtId="0" fontId="6" fillId="0" borderId="1" xfId="3" applyFont="1" applyFill="1" applyBorder="1" applyAlignment="1">
      <alignment vertical="center" wrapText="1"/>
    </xf>
    <xf numFmtId="0" fontId="7" fillId="0" borderId="0" xfId="4" applyFont="1" applyBorder="1" applyAlignment="1">
      <alignment horizontal="center" vertical="center" wrapText="1"/>
    </xf>
    <xf numFmtId="164" fontId="7" fillId="5" borderId="0" xfId="1" applyNumberFormat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vertical="center" wrapText="1"/>
    </xf>
    <xf numFmtId="0" fontId="17" fillId="0" borderId="2" xfId="5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49" fontId="12" fillId="0" borderId="19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7" fillId="0" borderId="6" xfId="5" applyFont="1" applyBorder="1" applyAlignment="1">
      <alignment horizontal="center" vertical="center" wrapText="1"/>
    </xf>
    <xf numFmtId="49" fontId="17" fillId="0" borderId="6" xfId="5" applyNumberFormat="1" applyFont="1" applyBorder="1" applyAlignment="1">
      <alignment horizontal="center" vertical="center" wrapText="1"/>
    </xf>
    <xf numFmtId="49" fontId="17" fillId="0" borderId="21" xfId="6" applyNumberFormat="1" applyFont="1" applyBorder="1" applyAlignment="1">
      <alignment horizontal="center" vertical="center"/>
    </xf>
    <xf numFmtId="0" fontId="34" fillId="0" borderId="2" xfId="0" applyFont="1" applyBorder="1"/>
    <xf numFmtId="0" fontId="34" fillId="0" borderId="2" xfId="0" applyFont="1" applyBorder="1" applyAlignment="1">
      <alignment vertical="center" wrapText="1" shrinkToFit="1"/>
    </xf>
    <xf numFmtId="0" fontId="34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vertical="center" wrapText="1" shrinkToFit="1"/>
    </xf>
    <xf numFmtId="0" fontId="34" fillId="0" borderId="2" xfId="0" applyFont="1" applyFill="1" applyBorder="1" applyAlignment="1">
      <alignment horizontal="center" vertical="center"/>
    </xf>
    <xf numFmtId="0" fontId="35" fillId="0" borderId="2" xfId="0" applyFont="1" applyBorder="1"/>
    <xf numFmtId="0" fontId="34" fillId="0" borderId="2" xfId="0" applyFont="1" applyBorder="1" applyAlignment="1">
      <alignment horizontal="left" vertical="center" wrapText="1" shrinkToFit="1"/>
    </xf>
    <xf numFmtId="0" fontId="34" fillId="0" borderId="16" xfId="0" applyFont="1" applyBorder="1" applyAlignment="1">
      <alignment horizontal="center" vertical="center"/>
    </xf>
    <xf numFmtId="0" fontId="34" fillId="0" borderId="8" xfId="0" applyFont="1" applyBorder="1" applyAlignment="1">
      <alignment vertical="center" wrapText="1" shrinkToFit="1"/>
    </xf>
    <xf numFmtId="0" fontId="7" fillId="0" borderId="2" xfId="0" applyFont="1" applyBorder="1" applyAlignment="1">
      <alignment horizontal="justify" vertical="center" wrapText="1"/>
    </xf>
    <xf numFmtId="0" fontId="34" fillId="0" borderId="5" xfId="0" applyFont="1" applyBorder="1" applyAlignment="1">
      <alignment vertical="center" wrapText="1" shrinkToFit="1"/>
    </xf>
    <xf numFmtId="0" fontId="34" fillId="0" borderId="2" xfId="0" applyFont="1" applyBorder="1" applyAlignment="1">
      <alignment horizontal="right" vertical="center"/>
    </xf>
    <xf numFmtId="0" fontId="17" fillId="0" borderId="2" xfId="5" applyFont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49" fontId="12" fillId="0" borderId="19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7" fillId="0" borderId="2" xfId="6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4" fillId="0" borderId="2" xfId="0" applyFont="1" applyBorder="1" applyAlignment="1">
      <alignment vertical="center"/>
    </xf>
    <xf numFmtId="1" fontId="7" fillId="0" borderId="3" xfId="1" applyNumberFormat="1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/>
    </xf>
    <xf numFmtId="0" fontId="20" fillId="0" borderId="2" xfId="5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7" fillId="0" borderId="2" xfId="5" applyFont="1" applyFill="1" applyBorder="1" applyAlignment="1">
      <alignment vertical="center" wrapText="1"/>
    </xf>
    <xf numFmtId="0" fontId="17" fillId="0" borderId="6" xfId="5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7" fillId="0" borderId="0" xfId="5" applyFont="1" applyFill="1"/>
    <xf numFmtId="0" fontId="19" fillId="0" borderId="0" xfId="5" applyFont="1" applyFill="1"/>
    <xf numFmtId="49" fontId="17" fillId="0" borderId="2" xfId="5" applyNumberFormat="1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/>
    <xf numFmtId="0" fontId="13" fillId="0" borderId="0" xfId="5" applyFont="1" applyAlignment="1">
      <alignment horizontal="center"/>
    </xf>
    <xf numFmtId="0" fontId="9" fillId="0" borderId="0" xfId="5" applyFont="1"/>
    <xf numFmtId="0" fontId="16" fillId="0" borderId="0" xfId="0" applyFont="1" applyFill="1" applyBorder="1" applyAlignment="1">
      <alignment horizontal="right"/>
    </xf>
    <xf numFmtId="0" fontId="4" fillId="0" borderId="2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vertical="center" wrapText="1"/>
    </xf>
    <xf numFmtId="0" fontId="4" fillId="0" borderId="0" xfId="3" applyFont="1" applyFill="1" applyAlignment="1">
      <alignment vertical="center" shrinkToFit="1"/>
    </xf>
    <xf numFmtId="0" fontId="4" fillId="0" borderId="2" xfId="1" applyFill="1" applyBorder="1" applyAlignment="1">
      <alignment vertical="center" wrapText="1"/>
    </xf>
    <xf numFmtId="0" fontId="9" fillId="0" borderId="0" xfId="5" applyFont="1"/>
    <xf numFmtId="0" fontId="16" fillId="0" borderId="0" xfId="0" applyFont="1" applyFill="1" applyBorder="1" applyAlignment="1">
      <alignment horizontal="right"/>
    </xf>
    <xf numFmtId="0" fontId="9" fillId="0" borderId="0" xfId="3" applyFont="1" applyFill="1"/>
    <xf numFmtId="0" fontId="17" fillId="0" borderId="2" xfId="5" applyFont="1" applyFill="1" applyBorder="1" applyAlignment="1">
      <alignment horizontal="center" vertical="center" wrapText="1"/>
    </xf>
    <xf numFmtId="0" fontId="17" fillId="0" borderId="2" xfId="6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vertical="center" wrapText="1"/>
    </xf>
    <xf numFmtId="0" fontId="6" fillId="0" borderId="20" xfId="3" applyFont="1" applyBorder="1" applyAlignment="1">
      <alignment horizontal="center" vertical="center" wrapText="1"/>
    </xf>
    <xf numFmtId="0" fontId="7" fillId="5" borderId="20" xfId="4" applyFont="1" applyFill="1" applyBorder="1" applyAlignment="1">
      <alignment horizontal="center" vertical="center" wrapText="1"/>
    </xf>
    <xf numFmtId="164" fontId="7" fillId="5" borderId="20" xfId="1" applyNumberFormat="1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/>
    </xf>
    <xf numFmtId="0" fontId="12" fillId="0" borderId="11" xfId="3" applyFont="1" applyFill="1" applyBorder="1" applyAlignment="1">
      <alignment horizontal="center" vertical="center"/>
    </xf>
    <xf numFmtId="0" fontId="9" fillId="0" borderId="0" xfId="5" applyFont="1" applyFill="1"/>
    <xf numFmtId="0" fontId="18" fillId="0" borderId="0" xfId="5" applyFont="1" applyFill="1" applyAlignment="1">
      <alignment horizontal="right"/>
    </xf>
    <xf numFmtId="0" fontId="12" fillId="0" borderId="2" xfId="6" applyFont="1" applyFill="1" applyBorder="1" applyAlignment="1">
      <alignment vertical="center" wrapText="1"/>
    </xf>
    <xf numFmtId="49" fontId="15" fillId="0" borderId="6" xfId="3" applyNumberFormat="1" applyFont="1" applyBorder="1" applyAlignment="1">
      <alignment horizontal="center" vertical="center"/>
    </xf>
    <xf numFmtId="49" fontId="15" fillId="0" borderId="12" xfId="3" applyNumberFormat="1" applyFont="1" applyBorder="1" applyAlignment="1">
      <alignment horizontal="center" vertical="center"/>
    </xf>
    <xf numFmtId="0" fontId="17" fillId="3" borderId="6" xfId="6" applyFont="1" applyFill="1" applyBorder="1" applyAlignment="1">
      <alignment horizontal="center" vertical="center" wrapText="1"/>
    </xf>
    <xf numFmtId="0" fontId="9" fillId="0" borderId="0" xfId="6" applyFont="1" applyAlignment="1">
      <alignment horizontal="right"/>
    </xf>
    <xf numFmtId="0" fontId="17" fillId="0" borderId="2" xfId="6" applyFont="1" applyBorder="1" applyAlignment="1">
      <alignment horizontal="center" vertical="center" wrapText="1"/>
    </xf>
    <xf numFmtId="49" fontId="20" fillId="0" borderId="2" xfId="6" applyNumberFormat="1" applyFont="1" applyBorder="1" applyAlignment="1">
      <alignment horizontal="center" vertical="center"/>
    </xf>
    <xf numFmtId="0" fontId="20" fillId="0" borderId="2" xfId="6" applyFont="1" applyFill="1" applyBorder="1" applyAlignment="1">
      <alignment vertical="center" wrapText="1"/>
    </xf>
    <xf numFmtId="49" fontId="20" fillId="0" borderId="8" xfId="6" applyNumberFormat="1" applyFont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 wrapText="1"/>
    </xf>
    <xf numFmtId="49" fontId="17" fillId="0" borderId="8" xfId="6" applyNumberFormat="1" applyFont="1" applyBorder="1" applyAlignment="1">
      <alignment horizontal="center" vertical="center"/>
    </xf>
    <xf numFmtId="49" fontId="17" fillId="0" borderId="2" xfId="6" applyNumberFormat="1" applyFont="1" applyBorder="1" applyAlignment="1">
      <alignment horizontal="center" vertical="center"/>
    </xf>
    <xf numFmtId="0" fontId="17" fillId="0" borderId="8" xfId="6" applyFont="1" applyFill="1" applyBorder="1" applyAlignment="1">
      <alignment vertical="center" wrapText="1"/>
    </xf>
    <xf numFmtId="2" fontId="12" fillId="5" borderId="6" xfId="1" applyNumberFormat="1" applyFont="1" applyFill="1" applyBorder="1" applyAlignment="1">
      <alignment horizontal="right" vertical="center"/>
    </xf>
    <xf numFmtId="0" fontId="17" fillId="0" borderId="2" xfId="6" applyFont="1" applyBorder="1" applyAlignment="1">
      <alignment vertical="center" wrapText="1"/>
    </xf>
    <xf numFmtId="0" fontId="18" fillId="0" borderId="0" xfId="6" applyFont="1" applyFill="1" applyAlignment="1"/>
    <xf numFmtId="0" fontId="18" fillId="0" borderId="0" xfId="6" applyFont="1" applyFill="1" applyAlignment="1">
      <alignment horizontal="right"/>
    </xf>
    <xf numFmtId="49" fontId="20" fillId="0" borderId="2" xfId="5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49" fontId="15" fillId="0" borderId="6" xfId="3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 wrapText="1"/>
    </xf>
    <xf numFmtId="164" fontId="4" fillId="0" borderId="7" xfId="1" applyNumberFormat="1" applyFill="1" applyBorder="1" applyAlignment="1">
      <alignment horizontal="center" vertical="center"/>
    </xf>
    <xf numFmtId="164" fontId="7" fillId="0" borderId="15" xfId="1" applyNumberFormat="1" applyFont="1" applyFill="1" applyBorder="1" applyAlignment="1">
      <alignment horizontal="center" vertical="center" wrapText="1"/>
    </xf>
    <xf numFmtId="49" fontId="4" fillId="0" borderId="8" xfId="1" applyNumberFormat="1" applyFill="1" applyBorder="1" applyAlignment="1">
      <alignment horizontal="center" vertical="center"/>
    </xf>
    <xf numFmtId="164" fontId="4" fillId="0" borderId="11" xfId="1" applyNumberFormat="1" applyFill="1" applyBorder="1" applyAlignment="1">
      <alignment horizontal="center" vertical="center"/>
    </xf>
    <xf numFmtId="164" fontId="4" fillId="0" borderId="2" xfId="1" applyNumberFormat="1" applyFill="1" applyBorder="1" applyAlignment="1">
      <alignment horizontal="center" vertical="center"/>
    </xf>
    <xf numFmtId="2" fontId="12" fillId="0" borderId="2" xfId="1" applyNumberFormat="1" applyFont="1" applyFill="1" applyBorder="1" applyAlignment="1">
      <alignment horizontal="right" vertical="center"/>
    </xf>
    <xf numFmtId="0" fontId="9" fillId="0" borderId="0" xfId="6" applyFont="1" applyFill="1" applyAlignment="1"/>
    <xf numFmtId="0" fontId="7" fillId="0" borderId="14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vertical="center" wrapText="1"/>
    </xf>
    <xf numFmtId="0" fontId="6" fillId="0" borderId="20" xfId="1" applyFont="1" applyBorder="1" applyAlignment="1">
      <alignment horizontal="center" vertical="center" wrapText="1"/>
    </xf>
    <xf numFmtId="164" fontId="7" fillId="6" borderId="20" xfId="1" applyNumberFormat="1" applyFont="1" applyFill="1" applyBorder="1" applyAlignment="1">
      <alignment horizontal="center" vertical="center" wrapText="1"/>
    </xf>
    <xf numFmtId="164" fontId="7" fillId="0" borderId="20" xfId="1" applyNumberFormat="1" applyFont="1" applyBorder="1" applyAlignment="1">
      <alignment horizontal="center" vertical="center" wrapText="1"/>
    </xf>
    <xf numFmtId="164" fontId="7" fillId="0" borderId="22" xfId="1" applyNumberFormat="1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1" fontId="7" fillId="0" borderId="22" xfId="1" applyNumberFormat="1" applyFont="1" applyFill="1" applyBorder="1" applyAlignment="1">
      <alignment horizontal="center" vertical="center" wrapText="1"/>
    </xf>
    <xf numFmtId="1" fontId="12" fillId="0" borderId="7" xfId="3" applyNumberFormat="1" applyFont="1" applyFill="1" applyBorder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164" fontId="7" fillId="0" borderId="2" xfId="4" applyNumberFormat="1" applyFont="1" applyFill="1" applyBorder="1" applyAlignment="1">
      <alignment horizontal="center" vertical="center" wrapText="1"/>
    </xf>
    <xf numFmtId="0" fontId="4" fillId="0" borderId="2" xfId="1" applyFill="1" applyBorder="1" applyAlignment="1">
      <alignment horizontal="center" vertical="center"/>
    </xf>
    <xf numFmtId="164" fontId="7" fillId="0" borderId="7" xfId="4" applyNumberFormat="1" applyFont="1" applyFill="1" applyBorder="1" applyAlignment="1">
      <alignment horizontal="center" vertical="center" wrapText="1"/>
    </xf>
    <xf numFmtId="1" fontId="7" fillId="0" borderId="13" xfId="1" applyNumberFormat="1" applyFont="1" applyFill="1" applyBorder="1" applyAlignment="1">
      <alignment horizontal="center" vertical="center" wrapText="1"/>
    </xf>
    <xf numFmtId="1" fontId="7" fillId="0" borderId="1" xfId="4" applyNumberFormat="1" applyFont="1" applyFill="1" applyBorder="1" applyAlignment="1">
      <alignment horizontal="center" vertical="center" wrapText="1"/>
    </xf>
    <xf numFmtId="1" fontId="7" fillId="0" borderId="3" xfId="4" applyNumberFormat="1" applyFont="1" applyFill="1" applyBorder="1" applyAlignment="1">
      <alignment horizontal="center" vertical="center" wrapText="1"/>
    </xf>
    <xf numFmtId="1" fontId="7" fillId="0" borderId="2" xfId="4" applyNumberFormat="1" applyFont="1" applyFill="1" applyBorder="1" applyAlignment="1">
      <alignment horizontal="center" vertical="center" wrapText="1"/>
    </xf>
    <xf numFmtId="164" fontId="7" fillId="0" borderId="1" xfId="4" applyNumberFormat="1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164" fontId="7" fillId="0" borderId="3" xfId="4" applyNumberFormat="1" applyFont="1" applyFill="1" applyBorder="1" applyAlignment="1">
      <alignment horizontal="center" vertical="center" wrapText="1"/>
    </xf>
    <xf numFmtId="2" fontId="4" fillId="0" borderId="2" xfId="1" applyNumberFormat="1" applyFill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/>
    </xf>
    <xf numFmtId="0" fontId="17" fillId="0" borderId="7" xfId="4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5" fillId="0" borderId="0" xfId="3" applyFont="1" applyFill="1" applyAlignment="1">
      <alignment horizontal="center"/>
    </xf>
    <xf numFmtId="0" fontId="6" fillId="0" borderId="1" xfId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17" fillId="0" borderId="2" xfId="6" applyNumberFormat="1" applyFont="1" applyFill="1" applyBorder="1" applyAlignment="1">
      <alignment horizontal="center" vertical="center"/>
    </xf>
    <xf numFmtId="2" fontId="30" fillId="5" borderId="6" xfId="0" applyNumberFormat="1" applyFont="1" applyFill="1" applyBorder="1" applyAlignment="1">
      <alignment horizontal="right" vertical="center" wrapText="1"/>
    </xf>
    <xf numFmtId="2" fontId="19" fillId="0" borderId="0" xfId="6" applyNumberFormat="1" applyFont="1"/>
    <xf numFmtId="0" fontId="20" fillId="0" borderId="2" xfId="6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65" fontId="17" fillId="0" borderId="2" xfId="6" applyNumberFormat="1" applyFont="1" applyFill="1" applyBorder="1" applyAlignment="1">
      <alignment horizontal="right" vertical="center"/>
    </xf>
    <xf numFmtId="0" fontId="15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34" fillId="0" borderId="27" xfId="0" applyFont="1" applyBorder="1" applyAlignment="1"/>
    <xf numFmtId="0" fontId="34" fillId="0" borderId="28" xfId="0" applyFont="1" applyBorder="1" applyAlignment="1"/>
    <xf numFmtId="0" fontId="34" fillId="0" borderId="26" xfId="0" applyFont="1" applyBorder="1" applyAlignment="1"/>
    <xf numFmtId="0" fontId="34" fillId="0" borderId="0" xfId="0" applyFont="1" applyBorder="1" applyAlignment="1"/>
    <xf numFmtId="0" fontId="34" fillId="0" borderId="12" xfId="0" applyFont="1" applyBorder="1" applyAlignment="1"/>
    <xf numFmtId="0" fontId="34" fillId="0" borderId="21" xfId="0" applyFont="1" applyBorder="1" applyAlignment="1"/>
    <xf numFmtId="2" fontId="12" fillId="0" borderId="2" xfId="2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164" fontId="6" fillId="0" borderId="7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49" fontId="19" fillId="0" borderId="0" xfId="6" applyNumberFormat="1" applyFont="1"/>
    <xf numFmtId="0" fontId="20" fillId="0" borderId="2" xfId="6" applyFont="1" applyFill="1" applyBorder="1" applyAlignment="1">
      <alignment vertical="center" wrapText="1"/>
    </xf>
    <xf numFmtId="0" fontId="17" fillId="0" borderId="2" xfId="6" applyFont="1" applyFill="1" applyBorder="1" applyAlignment="1">
      <alignment horizontal="center" vertical="center" wrapText="1"/>
    </xf>
    <xf numFmtId="49" fontId="17" fillId="0" borderId="2" xfId="6" applyNumberFormat="1" applyFont="1" applyBorder="1" applyAlignment="1">
      <alignment horizontal="center" vertical="center"/>
    </xf>
    <xf numFmtId="0" fontId="17" fillId="0" borderId="2" xfId="6" applyFont="1" applyBorder="1" applyAlignment="1">
      <alignment vertical="center" wrapText="1"/>
    </xf>
    <xf numFmtId="49" fontId="20" fillId="0" borderId="2" xfId="6" applyNumberFormat="1" applyFont="1" applyBorder="1" applyAlignment="1">
      <alignment vertical="center"/>
    </xf>
    <xf numFmtId="49" fontId="20" fillId="0" borderId="6" xfId="6" applyNumberFormat="1" applyFont="1" applyBorder="1" applyAlignment="1">
      <alignment vertical="center"/>
    </xf>
    <xf numFmtId="49" fontId="17" fillId="0" borderId="8" xfId="6" applyNumberFormat="1" applyFont="1" applyBorder="1" applyAlignment="1">
      <alignment vertical="center"/>
    </xf>
    <xf numFmtId="2" fontId="17" fillId="5" borderId="2" xfId="6" applyNumberFormat="1" applyFont="1" applyFill="1" applyBorder="1" applyAlignment="1">
      <alignment horizontal="right" vertical="center"/>
    </xf>
    <xf numFmtId="0" fontId="17" fillId="0" borderId="2" xfId="6" applyFont="1" applyFill="1" applyBorder="1" applyAlignment="1">
      <alignment horizontal="center" vertical="center" wrapText="1"/>
    </xf>
    <xf numFmtId="49" fontId="17" fillId="0" borderId="2" xfId="6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 shrinkToFit="1"/>
    </xf>
    <xf numFmtId="1" fontId="7" fillId="0" borderId="15" xfId="1" applyNumberFormat="1" applyFont="1" applyFill="1" applyBorder="1" applyAlignment="1">
      <alignment horizontal="center" vertical="center" wrapText="1"/>
    </xf>
    <xf numFmtId="1" fontId="4" fillId="0" borderId="2" xfId="1" applyNumberFormat="1" applyFill="1" applyBorder="1" applyAlignment="1">
      <alignment horizontal="center" vertical="center"/>
    </xf>
    <xf numFmtId="1" fontId="4" fillId="0" borderId="11" xfId="1" applyNumberFormat="1" applyFill="1" applyBorder="1" applyAlignment="1">
      <alignment horizontal="center" vertical="center"/>
    </xf>
    <xf numFmtId="1" fontId="4" fillId="0" borderId="8" xfId="1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right"/>
    </xf>
    <xf numFmtId="0" fontId="13" fillId="0" borderId="0" xfId="3" applyFont="1" applyAlignment="1">
      <alignment horizontal="center"/>
    </xf>
    <xf numFmtId="0" fontId="14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9" fillId="0" borderId="0" xfId="5" applyFont="1" applyFill="1" applyAlignment="1">
      <alignment horizontal="right"/>
    </xf>
    <xf numFmtId="0" fontId="17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right"/>
    </xf>
    <xf numFmtId="0" fontId="18" fillId="0" borderId="0" xfId="5" applyFont="1" applyFill="1" applyAlignment="1">
      <alignment horizontal="right"/>
    </xf>
    <xf numFmtId="0" fontId="13" fillId="0" borderId="0" xfId="5" applyFont="1" applyAlignment="1">
      <alignment horizontal="center"/>
    </xf>
    <xf numFmtId="0" fontId="9" fillId="0" borderId="0" xfId="5" applyFont="1"/>
    <xf numFmtId="0" fontId="17" fillId="0" borderId="2" xfId="5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/>
    </xf>
    <xf numFmtId="0" fontId="17" fillId="0" borderId="2" xfId="6" applyFont="1" applyBorder="1" applyAlignment="1">
      <alignment horizontal="center" vertical="center" wrapText="1"/>
    </xf>
    <xf numFmtId="0" fontId="17" fillId="0" borderId="8" xfId="6" applyFont="1" applyBorder="1" applyAlignment="1">
      <alignment horizontal="center" vertical="center" wrapText="1"/>
    </xf>
    <xf numFmtId="0" fontId="17" fillId="0" borderId="6" xfId="6" applyFont="1" applyBorder="1" applyAlignment="1">
      <alignment horizontal="center" vertical="center" wrapText="1"/>
    </xf>
    <xf numFmtId="0" fontId="23" fillId="0" borderId="2" xfId="6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  <xf numFmtId="0" fontId="17" fillId="0" borderId="4" xfId="6" applyFont="1" applyBorder="1" applyAlignment="1">
      <alignment horizontal="center" vertical="center" wrapText="1"/>
    </xf>
    <xf numFmtId="0" fontId="17" fillId="0" borderId="5" xfId="6" applyFont="1" applyBorder="1" applyAlignment="1">
      <alignment horizontal="center" vertical="center" wrapText="1"/>
    </xf>
    <xf numFmtId="0" fontId="17" fillId="3" borderId="8" xfId="6" applyFont="1" applyFill="1" applyBorder="1" applyAlignment="1">
      <alignment horizontal="center" vertical="center" wrapText="1"/>
    </xf>
    <xf numFmtId="0" fontId="17" fillId="3" borderId="6" xfId="6" applyFont="1" applyFill="1" applyBorder="1" applyAlignment="1">
      <alignment horizontal="center" vertical="center" wrapText="1"/>
    </xf>
    <xf numFmtId="0" fontId="9" fillId="0" borderId="0" xfId="6" applyFont="1" applyAlignment="1">
      <alignment horizontal="right"/>
    </xf>
    <xf numFmtId="0" fontId="11" fillId="0" borderId="0" xfId="6" applyFont="1" applyAlignment="1">
      <alignment horizontal="right"/>
    </xf>
    <xf numFmtId="0" fontId="18" fillId="0" borderId="0" xfId="6" applyFont="1" applyAlignment="1">
      <alignment horizontal="right"/>
    </xf>
    <xf numFmtId="0" fontId="18" fillId="3" borderId="0" xfId="6" applyFont="1" applyFill="1" applyAlignment="1">
      <alignment horizontal="right"/>
    </xf>
    <xf numFmtId="0" fontId="13" fillId="0" borderId="0" xfId="6" applyFont="1" applyAlignment="1">
      <alignment horizontal="center" vertical="center"/>
    </xf>
    <xf numFmtId="0" fontId="22" fillId="0" borderId="0" xfId="6" applyFont="1" applyAlignment="1">
      <alignment horizontal="center" vertical="center"/>
    </xf>
    <xf numFmtId="49" fontId="24" fillId="0" borderId="0" xfId="6" applyNumberFormat="1" applyFont="1" applyAlignment="1">
      <alignment horizontal="center"/>
    </xf>
    <xf numFmtId="0" fontId="17" fillId="0" borderId="8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3" fillId="0" borderId="0" xfId="6" applyFont="1" applyAlignment="1">
      <alignment horizontal="center" wrapText="1"/>
    </xf>
    <xf numFmtId="49" fontId="20" fillId="0" borderId="8" xfId="6" applyNumberFormat="1" applyFont="1" applyBorder="1" applyAlignment="1">
      <alignment horizontal="center" vertical="center"/>
    </xf>
    <xf numFmtId="49" fontId="20" fillId="0" borderId="6" xfId="6" applyNumberFormat="1" applyFont="1" applyBorder="1" applyAlignment="1">
      <alignment horizontal="center" vertical="center"/>
    </xf>
    <xf numFmtId="49" fontId="17" fillId="0" borderId="8" xfId="6" applyNumberFormat="1" applyFont="1" applyBorder="1" applyAlignment="1">
      <alignment horizontal="center" vertical="center"/>
    </xf>
    <xf numFmtId="49" fontId="17" fillId="0" borderId="6" xfId="6" applyNumberFormat="1" applyFont="1" applyBorder="1" applyAlignment="1">
      <alignment horizontal="center" vertical="center"/>
    </xf>
    <xf numFmtId="0" fontId="20" fillId="0" borderId="8" xfId="5" applyFont="1" applyFill="1" applyBorder="1" applyAlignment="1">
      <alignment horizontal="left" vertical="center" wrapText="1"/>
    </xf>
    <xf numFmtId="0" fontId="20" fillId="0" borderId="6" xfId="5" applyFont="1" applyFill="1" applyBorder="1" applyAlignment="1">
      <alignment horizontal="left" vertical="center" wrapText="1"/>
    </xf>
    <xf numFmtId="2" fontId="12" fillId="5" borderId="8" xfId="1" applyNumberFormat="1" applyFont="1" applyFill="1" applyBorder="1" applyAlignment="1">
      <alignment horizontal="right" vertical="center" wrapText="1"/>
    </xf>
    <xf numFmtId="2" fontId="12" fillId="5" borderId="6" xfId="1" applyNumberFormat="1" applyFont="1" applyFill="1" applyBorder="1" applyAlignment="1">
      <alignment horizontal="right" vertical="center" wrapText="1"/>
    </xf>
    <xf numFmtId="2" fontId="12" fillId="5" borderId="8" xfId="1" applyNumberFormat="1" applyFont="1" applyFill="1" applyBorder="1" applyAlignment="1">
      <alignment horizontal="right" vertical="center"/>
    </xf>
    <xf numFmtId="2" fontId="12" fillId="5" borderId="6" xfId="1" applyNumberFormat="1" applyFont="1" applyFill="1" applyBorder="1" applyAlignment="1">
      <alignment horizontal="right" vertical="center"/>
    </xf>
    <xf numFmtId="2" fontId="12" fillId="5" borderId="11" xfId="6" applyNumberFormat="1" applyFont="1" applyFill="1" applyBorder="1" applyAlignment="1">
      <alignment horizontal="right" vertical="center"/>
    </xf>
    <xf numFmtId="2" fontId="12" fillId="5" borderId="12" xfId="6" applyNumberFormat="1" applyFont="1" applyFill="1" applyBorder="1" applyAlignment="1">
      <alignment horizontal="right" vertical="center"/>
    </xf>
    <xf numFmtId="0" fontId="9" fillId="0" borderId="0" xfId="6" applyFont="1" applyFill="1" applyAlignment="1">
      <alignment horizontal="right"/>
    </xf>
    <xf numFmtId="0" fontId="18" fillId="0" borderId="0" xfId="6" applyFont="1" applyFill="1" applyAlignment="1">
      <alignment horizontal="right"/>
    </xf>
    <xf numFmtId="0" fontId="13" fillId="0" borderId="0" xfId="6" applyFont="1" applyAlignment="1">
      <alignment horizontal="center" vertical="center" wrapText="1"/>
    </xf>
    <xf numFmtId="49" fontId="17" fillId="3" borderId="8" xfId="6" applyNumberFormat="1" applyFont="1" applyFill="1" applyBorder="1" applyAlignment="1">
      <alignment horizontal="center" vertical="center"/>
    </xf>
    <xf numFmtId="49" fontId="17" fillId="3" borderId="6" xfId="6" applyNumberFormat="1" applyFont="1" applyFill="1" applyBorder="1" applyAlignment="1">
      <alignment horizontal="center" vertical="center"/>
    </xf>
    <xf numFmtId="2" fontId="12" fillId="5" borderId="8" xfId="6" applyNumberFormat="1" applyFont="1" applyFill="1" applyBorder="1" applyAlignment="1">
      <alignment horizontal="right" vertical="center"/>
    </xf>
    <xf numFmtId="2" fontId="12" fillId="5" borderId="6" xfId="6" applyNumberFormat="1" applyFont="1" applyFill="1" applyBorder="1" applyAlignment="1">
      <alignment horizontal="right" vertical="center"/>
    </xf>
    <xf numFmtId="49" fontId="20" fillId="0" borderId="2" xfId="6" applyNumberFormat="1" applyFont="1" applyBorder="1" applyAlignment="1">
      <alignment horizontal="center" vertical="center"/>
    </xf>
    <xf numFmtId="0" fontId="20" fillId="0" borderId="2" xfId="6" applyFont="1" applyFill="1" applyBorder="1" applyAlignment="1">
      <alignment vertical="center" wrapText="1"/>
    </xf>
    <xf numFmtId="0" fontId="17" fillId="0" borderId="8" xfId="6" applyFont="1" applyBorder="1" applyAlignment="1">
      <alignment horizontal="left" vertical="center" wrapText="1"/>
    </xf>
    <xf numFmtId="0" fontId="17" fillId="0" borderId="6" xfId="6" applyFont="1" applyBorder="1" applyAlignment="1">
      <alignment horizontal="left" vertical="center" wrapText="1"/>
    </xf>
    <xf numFmtId="49" fontId="17" fillId="0" borderId="2" xfId="6" applyNumberFormat="1" applyFont="1" applyBorder="1" applyAlignment="1">
      <alignment horizontal="center" vertical="center"/>
    </xf>
    <xf numFmtId="0" fontId="17" fillId="0" borderId="8" xfId="6" applyFont="1" applyFill="1" applyBorder="1" applyAlignment="1">
      <alignment vertical="center" wrapText="1"/>
    </xf>
    <xf numFmtId="0" fontId="17" fillId="0" borderId="6" xfId="6" applyFont="1" applyFill="1" applyBorder="1" applyAlignment="1">
      <alignment vertical="center" wrapText="1"/>
    </xf>
    <xf numFmtId="0" fontId="17" fillId="0" borderId="2" xfId="6" applyFont="1" applyFill="1" applyBorder="1" applyAlignment="1">
      <alignment horizontal="center" vertical="center" wrapText="1"/>
    </xf>
    <xf numFmtId="0" fontId="17" fillId="0" borderId="2" xfId="6" applyFont="1" applyBorder="1" applyAlignment="1">
      <alignment vertical="center" wrapText="1"/>
    </xf>
    <xf numFmtId="0" fontId="20" fillId="0" borderId="2" xfId="6" applyFont="1" applyBorder="1" applyAlignment="1">
      <alignment horizontal="left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17" fillId="3" borderId="2" xfId="6" applyFont="1" applyFill="1" applyBorder="1" applyAlignment="1">
      <alignment horizontal="center" vertical="center" wrapText="1"/>
    </xf>
    <xf numFmtId="0" fontId="17" fillId="3" borderId="2" xfId="6" applyFont="1" applyFill="1" applyBorder="1" applyAlignment="1">
      <alignment horizontal="center" vertical="center"/>
    </xf>
    <xf numFmtId="0" fontId="17" fillId="3" borderId="8" xfId="6" applyFont="1" applyFill="1" applyBorder="1" applyAlignment="1">
      <alignment horizontal="center" vertical="center"/>
    </xf>
    <xf numFmtId="0" fontId="17" fillId="3" borderId="6" xfId="6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33" fillId="0" borderId="7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4" fillId="0" borderId="8" xfId="0" applyFont="1" applyBorder="1" applyAlignment="1">
      <alignment horizontal="center" vertical="center" wrapText="1" shrinkToFit="1"/>
    </xf>
    <xf numFmtId="0" fontId="34" fillId="0" borderId="16" xfId="0" applyFont="1" applyBorder="1" applyAlignment="1">
      <alignment horizontal="center" vertical="center" wrapText="1" shrinkToFit="1"/>
    </xf>
    <xf numFmtId="0" fontId="34" fillId="0" borderId="6" xfId="0" applyFont="1" applyBorder="1" applyAlignment="1">
      <alignment horizontal="center" vertical="center" wrapText="1" shrinkToFit="1"/>
    </xf>
    <xf numFmtId="0" fontId="34" fillId="0" borderId="11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32" fillId="0" borderId="0" xfId="0" applyFont="1" applyFill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right"/>
    </xf>
    <xf numFmtId="0" fontId="16" fillId="0" borderId="0" xfId="0" applyFont="1" applyAlignment="1">
      <alignment horizontal="right" vertical="center"/>
    </xf>
  </cellXfs>
  <cellStyles count="7">
    <cellStyle name="Обычный" xfId="0" builtinId="0"/>
    <cellStyle name="Обычный 2" xfId="1" xr:uid="{00000000-0005-0000-0000-000001000000}"/>
    <cellStyle name="Обычный 2 2" xfId="4" xr:uid="{4D0FCE59-5D19-4E4E-BCA1-2CA0E3FE60A1}"/>
    <cellStyle name="Обычный 3" xfId="2" xr:uid="{00000000-0005-0000-0000-000002000000}"/>
    <cellStyle name="Обычный 4" xfId="3" xr:uid="{ADE1F9FF-7EE4-4435-A6AD-71981C194767}"/>
    <cellStyle name="Обычный 5" xfId="5" xr:uid="{8401AC59-1CEB-4F4F-B7F1-3F7C98CAFBE7}"/>
    <cellStyle name="Обычный 6" xfId="6" xr:uid="{46446DF1-7855-4F8E-AF1A-1CF653A3BD8B}"/>
  </cellStyles>
  <dxfs count="0"/>
  <tableStyles count="0" defaultTableStyle="TableStyleMedium2" defaultPivotStyle="PivotStyleLight16"/>
  <colors>
    <mruColors>
      <color rgb="FF99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DF6E-A867-41DE-AE4A-712329CF130E}">
  <sheetPr>
    <pageSetUpPr fitToPage="1"/>
  </sheetPr>
  <dimension ref="A1:S113"/>
  <sheetViews>
    <sheetView view="pageBreakPreview" topLeftCell="A16" zoomScaleNormal="110" zoomScaleSheetLayoutView="100" workbookViewId="0">
      <selection activeCell="M24" sqref="M24"/>
    </sheetView>
  </sheetViews>
  <sheetFormatPr defaultColWidth="9.109375" defaultRowHeight="14.4" x14ac:dyDescent="0.3"/>
  <cols>
    <col min="1" max="1" width="4.6640625" style="3" customWidth="1"/>
    <col min="2" max="2" width="4.5546875" style="3" customWidth="1"/>
    <col min="3" max="3" width="3.44140625" style="3" customWidth="1"/>
    <col min="4" max="4" width="37" style="154" customWidth="1"/>
    <col min="5" max="5" width="10.5546875" style="3" customWidth="1"/>
    <col min="6" max="7" width="11.33203125" style="3" hidden="1" customWidth="1"/>
    <col min="8" max="8" width="10.6640625" style="3" hidden="1" customWidth="1"/>
    <col min="9" max="9" width="9.109375" style="4" hidden="1" customWidth="1"/>
    <col min="10" max="10" width="9.109375" style="3" hidden="1" customWidth="1"/>
    <col min="11" max="13" width="9.109375" style="296"/>
    <col min="14" max="15" width="9.109375" style="154"/>
    <col min="16" max="16" width="9.109375" style="319"/>
    <col min="17" max="17" width="10.44140625" style="3" bestFit="1" customWidth="1"/>
    <col min="18" max="256" width="9.109375" style="3"/>
    <col min="257" max="257" width="4.6640625" style="3" customWidth="1"/>
    <col min="258" max="258" width="4.5546875" style="3" customWidth="1"/>
    <col min="259" max="259" width="3.44140625" style="3" customWidth="1"/>
    <col min="260" max="260" width="37" style="3" customWidth="1"/>
    <col min="261" max="261" width="10.5546875" style="3" customWidth="1"/>
    <col min="262" max="263" width="11.33203125" style="3" customWidth="1"/>
    <col min="264" max="264" width="10.6640625" style="3" customWidth="1"/>
    <col min="265" max="512" width="9.109375" style="3"/>
    <col min="513" max="513" width="4.6640625" style="3" customWidth="1"/>
    <col min="514" max="514" width="4.5546875" style="3" customWidth="1"/>
    <col min="515" max="515" width="3.44140625" style="3" customWidth="1"/>
    <col min="516" max="516" width="37" style="3" customWidth="1"/>
    <col min="517" max="517" width="10.5546875" style="3" customWidth="1"/>
    <col min="518" max="519" width="11.33203125" style="3" customWidth="1"/>
    <col min="520" max="520" width="10.6640625" style="3" customWidth="1"/>
    <col min="521" max="768" width="9.109375" style="3"/>
    <col min="769" max="769" width="4.6640625" style="3" customWidth="1"/>
    <col min="770" max="770" width="4.5546875" style="3" customWidth="1"/>
    <col min="771" max="771" width="3.44140625" style="3" customWidth="1"/>
    <col min="772" max="772" width="37" style="3" customWidth="1"/>
    <col min="773" max="773" width="10.5546875" style="3" customWidth="1"/>
    <col min="774" max="775" width="11.33203125" style="3" customWidth="1"/>
    <col min="776" max="776" width="10.6640625" style="3" customWidth="1"/>
    <col min="777" max="1024" width="9.109375" style="3"/>
    <col min="1025" max="1025" width="4.6640625" style="3" customWidth="1"/>
    <col min="1026" max="1026" width="4.5546875" style="3" customWidth="1"/>
    <col min="1027" max="1027" width="3.44140625" style="3" customWidth="1"/>
    <col min="1028" max="1028" width="37" style="3" customWidth="1"/>
    <col min="1029" max="1029" width="10.5546875" style="3" customWidth="1"/>
    <col min="1030" max="1031" width="11.33203125" style="3" customWidth="1"/>
    <col min="1032" max="1032" width="10.6640625" style="3" customWidth="1"/>
    <col min="1033" max="1280" width="9.109375" style="3"/>
    <col min="1281" max="1281" width="4.6640625" style="3" customWidth="1"/>
    <col min="1282" max="1282" width="4.5546875" style="3" customWidth="1"/>
    <col min="1283" max="1283" width="3.44140625" style="3" customWidth="1"/>
    <col min="1284" max="1284" width="37" style="3" customWidth="1"/>
    <col min="1285" max="1285" width="10.5546875" style="3" customWidth="1"/>
    <col min="1286" max="1287" width="11.33203125" style="3" customWidth="1"/>
    <col min="1288" max="1288" width="10.6640625" style="3" customWidth="1"/>
    <col min="1289" max="1536" width="9.109375" style="3"/>
    <col min="1537" max="1537" width="4.6640625" style="3" customWidth="1"/>
    <col min="1538" max="1538" width="4.5546875" style="3" customWidth="1"/>
    <col min="1539" max="1539" width="3.44140625" style="3" customWidth="1"/>
    <col min="1540" max="1540" width="37" style="3" customWidth="1"/>
    <col min="1541" max="1541" width="10.5546875" style="3" customWidth="1"/>
    <col min="1542" max="1543" width="11.33203125" style="3" customWidth="1"/>
    <col min="1544" max="1544" width="10.6640625" style="3" customWidth="1"/>
    <col min="1545" max="1792" width="9.109375" style="3"/>
    <col min="1793" max="1793" width="4.6640625" style="3" customWidth="1"/>
    <col min="1794" max="1794" width="4.5546875" style="3" customWidth="1"/>
    <col min="1795" max="1795" width="3.44140625" style="3" customWidth="1"/>
    <col min="1796" max="1796" width="37" style="3" customWidth="1"/>
    <col min="1797" max="1797" width="10.5546875" style="3" customWidth="1"/>
    <col min="1798" max="1799" width="11.33203125" style="3" customWidth="1"/>
    <col min="1800" max="1800" width="10.6640625" style="3" customWidth="1"/>
    <col min="1801" max="2048" width="9.109375" style="3"/>
    <col min="2049" max="2049" width="4.6640625" style="3" customWidth="1"/>
    <col min="2050" max="2050" width="4.5546875" style="3" customWidth="1"/>
    <col min="2051" max="2051" width="3.44140625" style="3" customWidth="1"/>
    <col min="2052" max="2052" width="37" style="3" customWidth="1"/>
    <col min="2053" max="2053" width="10.5546875" style="3" customWidth="1"/>
    <col min="2054" max="2055" width="11.33203125" style="3" customWidth="1"/>
    <col min="2056" max="2056" width="10.6640625" style="3" customWidth="1"/>
    <col min="2057" max="2304" width="9.109375" style="3"/>
    <col min="2305" max="2305" width="4.6640625" style="3" customWidth="1"/>
    <col min="2306" max="2306" width="4.5546875" style="3" customWidth="1"/>
    <col min="2307" max="2307" width="3.44140625" style="3" customWidth="1"/>
    <col min="2308" max="2308" width="37" style="3" customWidth="1"/>
    <col min="2309" max="2309" width="10.5546875" style="3" customWidth="1"/>
    <col min="2310" max="2311" width="11.33203125" style="3" customWidth="1"/>
    <col min="2312" max="2312" width="10.6640625" style="3" customWidth="1"/>
    <col min="2313" max="2560" width="9.109375" style="3"/>
    <col min="2561" max="2561" width="4.6640625" style="3" customWidth="1"/>
    <col min="2562" max="2562" width="4.5546875" style="3" customWidth="1"/>
    <col min="2563" max="2563" width="3.44140625" style="3" customWidth="1"/>
    <col min="2564" max="2564" width="37" style="3" customWidth="1"/>
    <col min="2565" max="2565" width="10.5546875" style="3" customWidth="1"/>
    <col min="2566" max="2567" width="11.33203125" style="3" customWidth="1"/>
    <col min="2568" max="2568" width="10.6640625" style="3" customWidth="1"/>
    <col min="2569" max="2816" width="9.109375" style="3"/>
    <col min="2817" max="2817" width="4.6640625" style="3" customWidth="1"/>
    <col min="2818" max="2818" width="4.5546875" style="3" customWidth="1"/>
    <col min="2819" max="2819" width="3.44140625" style="3" customWidth="1"/>
    <col min="2820" max="2820" width="37" style="3" customWidth="1"/>
    <col min="2821" max="2821" width="10.5546875" style="3" customWidth="1"/>
    <col min="2822" max="2823" width="11.33203125" style="3" customWidth="1"/>
    <col min="2824" max="2824" width="10.6640625" style="3" customWidth="1"/>
    <col min="2825" max="3072" width="9.109375" style="3"/>
    <col min="3073" max="3073" width="4.6640625" style="3" customWidth="1"/>
    <col min="3074" max="3074" width="4.5546875" style="3" customWidth="1"/>
    <col min="3075" max="3075" width="3.44140625" style="3" customWidth="1"/>
    <col min="3076" max="3076" width="37" style="3" customWidth="1"/>
    <col min="3077" max="3077" width="10.5546875" style="3" customWidth="1"/>
    <col min="3078" max="3079" width="11.33203125" style="3" customWidth="1"/>
    <col min="3080" max="3080" width="10.6640625" style="3" customWidth="1"/>
    <col min="3081" max="3328" width="9.109375" style="3"/>
    <col min="3329" max="3329" width="4.6640625" style="3" customWidth="1"/>
    <col min="3330" max="3330" width="4.5546875" style="3" customWidth="1"/>
    <col min="3331" max="3331" width="3.44140625" style="3" customWidth="1"/>
    <col min="3332" max="3332" width="37" style="3" customWidth="1"/>
    <col min="3333" max="3333" width="10.5546875" style="3" customWidth="1"/>
    <col min="3334" max="3335" width="11.33203125" style="3" customWidth="1"/>
    <col min="3336" max="3336" width="10.6640625" style="3" customWidth="1"/>
    <col min="3337" max="3584" width="9.109375" style="3"/>
    <col min="3585" max="3585" width="4.6640625" style="3" customWidth="1"/>
    <col min="3586" max="3586" width="4.5546875" style="3" customWidth="1"/>
    <col min="3587" max="3587" width="3.44140625" style="3" customWidth="1"/>
    <col min="3588" max="3588" width="37" style="3" customWidth="1"/>
    <col min="3589" max="3589" width="10.5546875" style="3" customWidth="1"/>
    <col min="3590" max="3591" width="11.33203125" style="3" customWidth="1"/>
    <col min="3592" max="3592" width="10.6640625" style="3" customWidth="1"/>
    <col min="3593" max="3840" width="9.109375" style="3"/>
    <col min="3841" max="3841" width="4.6640625" style="3" customWidth="1"/>
    <col min="3842" max="3842" width="4.5546875" style="3" customWidth="1"/>
    <col min="3843" max="3843" width="3.44140625" style="3" customWidth="1"/>
    <col min="3844" max="3844" width="37" style="3" customWidth="1"/>
    <col min="3845" max="3845" width="10.5546875" style="3" customWidth="1"/>
    <col min="3846" max="3847" width="11.33203125" style="3" customWidth="1"/>
    <col min="3848" max="3848" width="10.6640625" style="3" customWidth="1"/>
    <col min="3849" max="4096" width="9.109375" style="3"/>
    <col min="4097" max="4097" width="4.6640625" style="3" customWidth="1"/>
    <col min="4098" max="4098" width="4.5546875" style="3" customWidth="1"/>
    <col min="4099" max="4099" width="3.44140625" style="3" customWidth="1"/>
    <col min="4100" max="4100" width="37" style="3" customWidth="1"/>
    <col min="4101" max="4101" width="10.5546875" style="3" customWidth="1"/>
    <col min="4102" max="4103" width="11.33203125" style="3" customWidth="1"/>
    <col min="4104" max="4104" width="10.6640625" style="3" customWidth="1"/>
    <col min="4105" max="4352" width="9.109375" style="3"/>
    <col min="4353" max="4353" width="4.6640625" style="3" customWidth="1"/>
    <col min="4354" max="4354" width="4.5546875" style="3" customWidth="1"/>
    <col min="4355" max="4355" width="3.44140625" style="3" customWidth="1"/>
    <col min="4356" max="4356" width="37" style="3" customWidth="1"/>
    <col min="4357" max="4357" width="10.5546875" style="3" customWidth="1"/>
    <col min="4358" max="4359" width="11.33203125" style="3" customWidth="1"/>
    <col min="4360" max="4360" width="10.6640625" style="3" customWidth="1"/>
    <col min="4361" max="4608" width="9.109375" style="3"/>
    <col min="4609" max="4609" width="4.6640625" style="3" customWidth="1"/>
    <col min="4610" max="4610" width="4.5546875" style="3" customWidth="1"/>
    <col min="4611" max="4611" width="3.44140625" style="3" customWidth="1"/>
    <col min="4612" max="4612" width="37" style="3" customWidth="1"/>
    <col min="4613" max="4613" width="10.5546875" style="3" customWidth="1"/>
    <col min="4614" max="4615" width="11.33203125" style="3" customWidth="1"/>
    <col min="4616" max="4616" width="10.6640625" style="3" customWidth="1"/>
    <col min="4617" max="4864" width="9.109375" style="3"/>
    <col min="4865" max="4865" width="4.6640625" style="3" customWidth="1"/>
    <col min="4866" max="4866" width="4.5546875" style="3" customWidth="1"/>
    <col min="4867" max="4867" width="3.44140625" style="3" customWidth="1"/>
    <col min="4868" max="4868" width="37" style="3" customWidth="1"/>
    <col min="4869" max="4869" width="10.5546875" style="3" customWidth="1"/>
    <col min="4870" max="4871" width="11.33203125" style="3" customWidth="1"/>
    <col min="4872" max="4872" width="10.6640625" style="3" customWidth="1"/>
    <col min="4873" max="5120" width="9.109375" style="3"/>
    <col min="5121" max="5121" width="4.6640625" style="3" customWidth="1"/>
    <col min="5122" max="5122" width="4.5546875" style="3" customWidth="1"/>
    <col min="5123" max="5123" width="3.44140625" style="3" customWidth="1"/>
    <col min="5124" max="5124" width="37" style="3" customWidth="1"/>
    <col min="5125" max="5125" width="10.5546875" style="3" customWidth="1"/>
    <col min="5126" max="5127" width="11.33203125" style="3" customWidth="1"/>
    <col min="5128" max="5128" width="10.6640625" style="3" customWidth="1"/>
    <col min="5129" max="5376" width="9.109375" style="3"/>
    <col min="5377" max="5377" width="4.6640625" style="3" customWidth="1"/>
    <col min="5378" max="5378" width="4.5546875" style="3" customWidth="1"/>
    <col min="5379" max="5379" width="3.44140625" style="3" customWidth="1"/>
    <col min="5380" max="5380" width="37" style="3" customWidth="1"/>
    <col min="5381" max="5381" width="10.5546875" style="3" customWidth="1"/>
    <col min="5382" max="5383" width="11.33203125" style="3" customWidth="1"/>
    <col min="5384" max="5384" width="10.6640625" style="3" customWidth="1"/>
    <col min="5385" max="5632" width="9.109375" style="3"/>
    <col min="5633" max="5633" width="4.6640625" style="3" customWidth="1"/>
    <col min="5634" max="5634" width="4.5546875" style="3" customWidth="1"/>
    <col min="5635" max="5635" width="3.44140625" style="3" customWidth="1"/>
    <col min="5636" max="5636" width="37" style="3" customWidth="1"/>
    <col min="5637" max="5637" width="10.5546875" style="3" customWidth="1"/>
    <col min="5638" max="5639" width="11.33203125" style="3" customWidth="1"/>
    <col min="5640" max="5640" width="10.6640625" style="3" customWidth="1"/>
    <col min="5641" max="5888" width="9.109375" style="3"/>
    <col min="5889" max="5889" width="4.6640625" style="3" customWidth="1"/>
    <col min="5890" max="5890" width="4.5546875" style="3" customWidth="1"/>
    <col min="5891" max="5891" width="3.44140625" style="3" customWidth="1"/>
    <col min="5892" max="5892" width="37" style="3" customWidth="1"/>
    <col min="5893" max="5893" width="10.5546875" style="3" customWidth="1"/>
    <col min="5894" max="5895" width="11.33203125" style="3" customWidth="1"/>
    <col min="5896" max="5896" width="10.6640625" style="3" customWidth="1"/>
    <col min="5897" max="6144" width="9.109375" style="3"/>
    <col min="6145" max="6145" width="4.6640625" style="3" customWidth="1"/>
    <col min="6146" max="6146" width="4.5546875" style="3" customWidth="1"/>
    <col min="6147" max="6147" width="3.44140625" style="3" customWidth="1"/>
    <col min="6148" max="6148" width="37" style="3" customWidth="1"/>
    <col min="6149" max="6149" width="10.5546875" style="3" customWidth="1"/>
    <col min="6150" max="6151" width="11.33203125" style="3" customWidth="1"/>
    <col min="6152" max="6152" width="10.6640625" style="3" customWidth="1"/>
    <col min="6153" max="6400" width="9.109375" style="3"/>
    <col min="6401" max="6401" width="4.6640625" style="3" customWidth="1"/>
    <col min="6402" max="6402" width="4.5546875" style="3" customWidth="1"/>
    <col min="6403" max="6403" width="3.44140625" style="3" customWidth="1"/>
    <col min="6404" max="6404" width="37" style="3" customWidth="1"/>
    <col min="6405" max="6405" width="10.5546875" style="3" customWidth="1"/>
    <col min="6406" max="6407" width="11.33203125" style="3" customWidth="1"/>
    <col min="6408" max="6408" width="10.6640625" style="3" customWidth="1"/>
    <col min="6409" max="6656" width="9.109375" style="3"/>
    <col min="6657" max="6657" width="4.6640625" style="3" customWidth="1"/>
    <col min="6658" max="6658" width="4.5546875" style="3" customWidth="1"/>
    <col min="6659" max="6659" width="3.44140625" style="3" customWidth="1"/>
    <col min="6660" max="6660" width="37" style="3" customWidth="1"/>
    <col min="6661" max="6661" width="10.5546875" style="3" customWidth="1"/>
    <col min="6662" max="6663" width="11.33203125" style="3" customWidth="1"/>
    <col min="6664" max="6664" width="10.6640625" style="3" customWidth="1"/>
    <col min="6665" max="6912" width="9.109375" style="3"/>
    <col min="6913" max="6913" width="4.6640625" style="3" customWidth="1"/>
    <col min="6914" max="6914" width="4.5546875" style="3" customWidth="1"/>
    <col min="6915" max="6915" width="3.44140625" style="3" customWidth="1"/>
    <col min="6916" max="6916" width="37" style="3" customWidth="1"/>
    <col min="6917" max="6917" width="10.5546875" style="3" customWidth="1"/>
    <col min="6918" max="6919" width="11.33203125" style="3" customWidth="1"/>
    <col min="6920" max="6920" width="10.6640625" style="3" customWidth="1"/>
    <col min="6921" max="7168" width="9.109375" style="3"/>
    <col min="7169" max="7169" width="4.6640625" style="3" customWidth="1"/>
    <col min="7170" max="7170" width="4.5546875" style="3" customWidth="1"/>
    <col min="7171" max="7171" width="3.44140625" style="3" customWidth="1"/>
    <col min="7172" max="7172" width="37" style="3" customWidth="1"/>
    <col min="7173" max="7173" width="10.5546875" style="3" customWidth="1"/>
    <col min="7174" max="7175" width="11.33203125" style="3" customWidth="1"/>
    <col min="7176" max="7176" width="10.6640625" style="3" customWidth="1"/>
    <col min="7177" max="7424" width="9.109375" style="3"/>
    <col min="7425" max="7425" width="4.6640625" style="3" customWidth="1"/>
    <col min="7426" max="7426" width="4.5546875" style="3" customWidth="1"/>
    <col min="7427" max="7427" width="3.44140625" style="3" customWidth="1"/>
    <col min="7428" max="7428" width="37" style="3" customWidth="1"/>
    <col min="7429" max="7429" width="10.5546875" style="3" customWidth="1"/>
    <col min="7430" max="7431" width="11.33203125" style="3" customWidth="1"/>
    <col min="7432" max="7432" width="10.6640625" style="3" customWidth="1"/>
    <col min="7433" max="7680" width="9.109375" style="3"/>
    <col min="7681" max="7681" width="4.6640625" style="3" customWidth="1"/>
    <col min="7682" max="7682" width="4.5546875" style="3" customWidth="1"/>
    <col min="7683" max="7683" width="3.44140625" style="3" customWidth="1"/>
    <col min="7684" max="7684" width="37" style="3" customWidth="1"/>
    <col min="7685" max="7685" width="10.5546875" style="3" customWidth="1"/>
    <col min="7686" max="7687" width="11.33203125" style="3" customWidth="1"/>
    <col min="7688" max="7688" width="10.6640625" style="3" customWidth="1"/>
    <col min="7689" max="7936" width="9.109375" style="3"/>
    <col min="7937" max="7937" width="4.6640625" style="3" customWidth="1"/>
    <col min="7938" max="7938" width="4.5546875" style="3" customWidth="1"/>
    <col min="7939" max="7939" width="3.44140625" style="3" customWidth="1"/>
    <col min="7940" max="7940" width="37" style="3" customWidth="1"/>
    <col min="7941" max="7941" width="10.5546875" style="3" customWidth="1"/>
    <col min="7942" max="7943" width="11.33203125" style="3" customWidth="1"/>
    <col min="7944" max="7944" width="10.6640625" style="3" customWidth="1"/>
    <col min="7945" max="8192" width="9.109375" style="3"/>
    <col min="8193" max="8193" width="4.6640625" style="3" customWidth="1"/>
    <col min="8194" max="8194" width="4.5546875" style="3" customWidth="1"/>
    <col min="8195" max="8195" width="3.44140625" style="3" customWidth="1"/>
    <col min="8196" max="8196" width="37" style="3" customWidth="1"/>
    <col min="8197" max="8197" width="10.5546875" style="3" customWidth="1"/>
    <col min="8198" max="8199" width="11.33203125" style="3" customWidth="1"/>
    <col min="8200" max="8200" width="10.6640625" style="3" customWidth="1"/>
    <col min="8201" max="8448" width="9.109375" style="3"/>
    <col min="8449" max="8449" width="4.6640625" style="3" customWidth="1"/>
    <col min="8450" max="8450" width="4.5546875" style="3" customWidth="1"/>
    <col min="8451" max="8451" width="3.44140625" style="3" customWidth="1"/>
    <col min="8452" max="8452" width="37" style="3" customWidth="1"/>
    <col min="8453" max="8453" width="10.5546875" style="3" customWidth="1"/>
    <col min="8454" max="8455" width="11.33203125" style="3" customWidth="1"/>
    <col min="8456" max="8456" width="10.6640625" style="3" customWidth="1"/>
    <col min="8457" max="8704" width="9.109375" style="3"/>
    <col min="8705" max="8705" width="4.6640625" style="3" customWidth="1"/>
    <col min="8706" max="8706" width="4.5546875" style="3" customWidth="1"/>
    <col min="8707" max="8707" width="3.44140625" style="3" customWidth="1"/>
    <col min="8708" max="8708" width="37" style="3" customWidth="1"/>
    <col min="8709" max="8709" width="10.5546875" style="3" customWidth="1"/>
    <col min="8710" max="8711" width="11.33203125" style="3" customWidth="1"/>
    <col min="8712" max="8712" width="10.6640625" style="3" customWidth="1"/>
    <col min="8713" max="8960" width="9.109375" style="3"/>
    <col min="8961" max="8961" width="4.6640625" style="3" customWidth="1"/>
    <col min="8962" max="8962" width="4.5546875" style="3" customWidth="1"/>
    <col min="8963" max="8963" width="3.44140625" style="3" customWidth="1"/>
    <col min="8964" max="8964" width="37" style="3" customWidth="1"/>
    <col min="8965" max="8965" width="10.5546875" style="3" customWidth="1"/>
    <col min="8966" max="8967" width="11.33203125" style="3" customWidth="1"/>
    <col min="8968" max="8968" width="10.6640625" style="3" customWidth="1"/>
    <col min="8969" max="9216" width="9.109375" style="3"/>
    <col min="9217" max="9217" width="4.6640625" style="3" customWidth="1"/>
    <col min="9218" max="9218" width="4.5546875" style="3" customWidth="1"/>
    <col min="9219" max="9219" width="3.44140625" style="3" customWidth="1"/>
    <col min="9220" max="9220" width="37" style="3" customWidth="1"/>
    <col min="9221" max="9221" width="10.5546875" style="3" customWidth="1"/>
    <col min="9222" max="9223" width="11.33203125" style="3" customWidth="1"/>
    <col min="9224" max="9224" width="10.6640625" style="3" customWidth="1"/>
    <col min="9225" max="9472" width="9.109375" style="3"/>
    <col min="9473" max="9473" width="4.6640625" style="3" customWidth="1"/>
    <col min="9474" max="9474" width="4.5546875" style="3" customWidth="1"/>
    <col min="9475" max="9475" width="3.44140625" style="3" customWidth="1"/>
    <col min="9476" max="9476" width="37" style="3" customWidth="1"/>
    <col min="9477" max="9477" width="10.5546875" style="3" customWidth="1"/>
    <col min="9478" max="9479" width="11.33203125" style="3" customWidth="1"/>
    <col min="9480" max="9480" width="10.6640625" style="3" customWidth="1"/>
    <col min="9481" max="9728" width="9.109375" style="3"/>
    <col min="9729" max="9729" width="4.6640625" style="3" customWidth="1"/>
    <col min="9730" max="9730" width="4.5546875" style="3" customWidth="1"/>
    <col min="9731" max="9731" width="3.44140625" style="3" customWidth="1"/>
    <col min="9732" max="9732" width="37" style="3" customWidth="1"/>
    <col min="9733" max="9733" width="10.5546875" style="3" customWidth="1"/>
    <col min="9734" max="9735" width="11.33203125" style="3" customWidth="1"/>
    <col min="9736" max="9736" width="10.6640625" style="3" customWidth="1"/>
    <col min="9737" max="9984" width="9.109375" style="3"/>
    <col min="9985" max="9985" width="4.6640625" style="3" customWidth="1"/>
    <col min="9986" max="9986" width="4.5546875" style="3" customWidth="1"/>
    <col min="9987" max="9987" width="3.44140625" style="3" customWidth="1"/>
    <col min="9988" max="9988" width="37" style="3" customWidth="1"/>
    <col min="9989" max="9989" width="10.5546875" style="3" customWidth="1"/>
    <col min="9990" max="9991" width="11.33203125" style="3" customWidth="1"/>
    <col min="9992" max="9992" width="10.6640625" style="3" customWidth="1"/>
    <col min="9993" max="10240" width="9.109375" style="3"/>
    <col min="10241" max="10241" width="4.6640625" style="3" customWidth="1"/>
    <col min="10242" max="10242" width="4.5546875" style="3" customWidth="1"/>
    <col min="10243" max="10243" width="3.44140625" style="3" customWidth="1"/>
    <col min="10244" max="10244" width="37" style="3" customWidth="1"/>
    <col min="10245" max="10245" width="10.5546875" style="3" customWidth="1"/>
    <col min="10246" max="10247" width="11.33203125" style="3" customWidth="1"/>
    <col min="10248" max="10248" width="10.6640625" style="3" customWidth="1"/>
    <col min="10249" max="10496" width="9.109375" style="3"/>
    <col min="10497" max="10497" width="4.6640625" style="3" customWidth="1"/>
    <col min="10498" max="10498" width="4.5546875" style="3" customWidth="1"/>
    <col min="10499" max="10499" width="3.44140625" style="3" customWidth="1"/>
    <col min="10500" max="10500" width="37" style="3" customWidth="1"/>
    <col min="10501" max="10501" width="10.5546875" style="3" customWidth="1"/>
    <col min="10502" max="10503" width="11.33203125" style="3" customWidth="1"/>
    <col min="10504" max="10504" width="10.6640625" style="3" customWidth="1"/>
    <col min="10505" max="10752" width="9.109375" style="3"/>
    <col min="10753" max="10753" width="4.6640625" style="3" customWidth="1"/>
    <col min="10754" max="10754" width="4.5546875" style="3" customWidth="1"/>
    <col min="10755" max="10755" width="3.44140625" style="3" customWidth="1"/>
    <col min="10756" max="10756" width="37" style="3" customWidth="1"/>
    <col min="10757" max="10757" width="10.5546875" style="3" customWidth="1"/>
    <col min="10758" max="10759" width="11.33203125" style="3" customWidth="1"/>
    <col min="10760" max="10760" width="10.6640625" style="3" customWidth="1"/>
    <col min="10761" max="11008" width="9.109375" style="3"/>
    <col min="11009" max="11009" width="4.6640625" style="3" customWidth="1"/>
    <col min="11010" max="11010" width="4.5546875" style="3" customWidth="1"/>
    <col min="11011" max="11011" width="3.44140625" style="3" customWidth="1"/>
    <col min="11012" max="11012" width="37" style="3" customWidth="1"/>
    <col min="11013" max="11013" width="10.5546875" style="3" customWidth="1"/>
    <col min="11014" max="11015" width="11.33203125" style="3" customWidth="1"/>
    <col min="11016" max="11016" width="10.6640625" style="3" customWidth="1"/>
    <col min="11017" max="11264" width="9.109375" style="3"/>
    <col min="11265" max="11265" width="4.6640625" style="3" customWidth="1"/>
    <col min="11266" max="11266" width="4.5546875" style="3" customWidth="1"/>
    <col min="11267" max="11267" width="3.44140625" style="3" customWidth="1"/>
    <col min="11268" max="11268" width="37" style="3" customWidth="1"/>
    <col min="11269" max="11269" width="10.5546875" style="3" customWidth="1"/>
    <col min="11270" max="11271" width="11.33203125" style="3" customWidth="1"/>
    <col min="11272" max="11272" width="10.6640625" style="3" customWidth="1"/>
    <col min="11273" max="11520" width="9.109375" style="3"/>
    <col min="11521" max="11521" width="4.6640625" style="3" customWidth="1"/>
    <col min="11522" max="11522" width="4.5546875" style="3" customWidth="1"/>
    <col min="11523" max="11523" width="3.44140625" style="3" customWidth="1"/>
    <col min="11524" max="11524" width="37" style="3" customWidth="1"/>
    <col min="11525" max="11525" width="10.5546875" style="3" customWidth="1"/>
    <col min="11526" max="11527" width="11.33203125" style="3" customWidth="1"/>
    <col min="11528" max="11528" width="10.6640625" style="3" customWidth="1"/>
    <col min="11529" max="11776" width="9.109375" style="3"/>
    <col min="11777" max="11777" width="4.6640625" style="3" customWidth="1"/>
    <col min="11778" max="11778" width="4.5546875" style="3" customWidth="1"/>
    <col min="11779" max="11779" width="3.44140625" style="3" customWidth="1"/>
    <col min="11780" max="11780" width="37" style="3" customWidth="1"/>
    <col min="11781" max="11781" width="10.5546875" style="3" customWidth="1"/>
    <col min="11782" max="11783" width="11.33203125" style="3" customWidth="1"/>
    <col min="11784" max="11784" width="10.6640625" style="3" customWidth="1"/>
    <col min="11785" max="12032" width="9.109375" style="3"/>
    <col min="12033" max="12033" width="4.6640625" style="3" customWidth="1"/>
    <col min="12034" max="12034" width="4.5546875" style="3" customWidth="1"/>
    <col min="12035" max="12035" width="3.44140625" style="3" customWidth="1"/>
    <col min="12036" max="12036" width="37" style="3" customWidth="1"/>
    <col min="12037" max="12037" width="10.5546875" style="3" customWidth="1"/>
    <col min="12038" max="12039" width="11.33203125" style="3" customWidth="1"/>
    <col min="12040" max="12040" width="10.6640625" style="3" customWidth="1"/>
    <col min="12041" max="12288" width="9.109375" style="3"/>
    <col min="12289" max="12289" width="4.6640625" style="3" customWidth="1"/>
    <col min="12290" max="12290" width="4.5546875" style="3" customWidth="1"/>
    <col min="12291" max="12291" width="3.44140625" style="3" customWidth="1"/>
    <col min="12292" max="12292" width="37" style="3" customWidth="1"/>
    <col min="12293" max="12293" width="10.5546875" style="3" customWidth="1"/>
    <col min="12294" max="12295" width="11.33203125" style="3" customWidth="1"/>
    <col min="12296" max="12296" width="10.6640625" style="3" customWidth="1"/>
    <col min="12297" max="12544" width="9.109375" style="3"/>
    <col min="12545" max="12545" width="4.6640625" style="3" customWidth="1"/>
    <col min="12546" max="12546" width="4.5546875" style="3" customWidth="1"/>
    <col min="12547" max="12547" width="3.44140625" style="3" customWidth="1"/>
    <col min="12548" max="12548" width="37" style="3" customWidth="1"/>
    <col min="12549" max="12549" width="10.5546875" style="3" customWidth="1"/>
    <col min="12550" max="12551" width="11.33203125" style="3" customWidth="1"/>
    <col min="12552" max="12552" width="10.6640625" style="3" customWidth="1"/>
    <col min="12553" max="12800" width="9.109375" style="3"/>
    <col min="12801" max="12801" width="4.6640625" style="3" customWidth="1"/>
    <col min="12802" max="12802" width="4.5546875" style="3" customWidth="1"/>
    <col min="12803" max="12803" width="3.44140625" style="3" customWidth="1"/>
    <col min="12804" max="12804" width="37" style="3" customWidth="1"/>
    <col min="12805" max="12805" width="10.5546875" style="3" customWidth="1"/>
    <col min="12806" max="12807" width="11.33203125" style="3" customWidth="1"/>
    <col min="12808" max="12808" width="10.6640625" style="3" customWidth="1"/>
    <col min="12809" max="13056" width="9.109375" style="3"/>
    <col min="13057" max="13057" width="4.6640625" style="3" customWidth="1"/>
    <col min="13058" max="13058" width="4.5546875" style="3" customWidth="1"/>
    <col min="13059" max="13059" width="3.44140625" style="3" customWidth="1"/>
    <col min="13060" max="13060" width="37" style="3" customWidth="1"/>
    <col min="13061" max="13061" width="10.5546875" style="3" customWidth="1"/>
    <col min="13062" max="13063" width="11.33203125" style="3" customWidth="1"/>
    <col min="13064" max="13064" width="10.6640625" style="3" customWidth="1"/>
    <col min="13065" max="13312" width="9.109375" style="3"/>
    <col min="13313" max="13313" width="4.6640625" style="3" customWidth="1"/>
    <col min="13314" max="13314" width="4.5546875" style="3" customWidth="1"/>
    <col min="13315" max="13315" width="3.44140625" style="3" customWidth="1"/>
    <col min="13316" max="13316" width="37" style="3" customWidth="1"/>
    <col min="13317" max="13317" width="10.5546875" style="3" customWidth="1"/>
    <col min="13318" max="13319" width="11.33203125" style="3" customWidth="1"/>
    <col min="13320" max="13320" width="10.6640625" style="3" customWidth="1"/>
    <col min="13321" max="13568" width="9.109375" style="3"/>
    <col min="13569" max="13569" width="4.6640625" style="3" customWidth="1"/>
    <col min="13570" max="13570" width="4.5546875" style="3" customWidth="1"/>
    <col min="13571" max="13571" width="3.44140625" style="3" customWidth="1"/>
    <col min="13572" max="13572" width="37" style="3" customWidth="1"/>
    <col min="13573" max="13573" width="10.5546875" style="3" customWidth="1"/>
    <col min="13574" max="13575" width="11.33203125" style="3" customWidth="1"/>
    <col min="13576" max="13576" width="10.6640625" style="3" customWidth="1"/>
    <col min="13577" max="13824" width="9.109375" style="3"/>
    <col min="13825" max="13825" width="4.6640625" style="3" customWidth="1"/>
    <col min="13826" max="13826" width="4.5546875" style="3" customWidth="1"/>
    <col min="13827" max="13827" width="3.44140625" style="3" customWidth="1"/>
    <col min="13828" max="13828" width="37" style="3" customWidth="1"/>
    <col min="13829" max="13829" width="10.5546875" style="3" customWidth="1"/>
    <col min="13830" max="13831" width="11.33203125" style="3" customWidth="1"/>
    <col min="13832" max="13832" width="10.6640625" style="3" customWidth="1"/>
    <col min="13833" max="14080" width="9.109375" style="3"/>
    <col min="14081" max="14081" width="4.6640625" style="3" customWidth="1"/>
    <col min="14082" max="14082" width="4.5546875" style="3" customWidth="1"/>
    <col min="14083" max="14083" width="3.44140625" style="3" customWidth="1"/>
    <col min="14084" max="14084" width="37" style="3" customWidth="1"/>
    <col min="14085" max="14085" width="10.5546875" style="3" customWidth="1"/>
    <col min="14086" max="14087" width="11.33203125" style="3" customWidth="1"/>
    <col min="14088" max="14088" width="10.6640625" style="3" customWidth="1"/>
    <col min="14089" max="14336" width="9.109375" style="3"/>
    <col min="14337" max="14337" width="4.6640625" style="3" customWidth="1"/>
    <col min="14338" max="14338" width="4.5546875" style="3" customWidth="1"/>
    <col min="14339" max="14339" width="3.44140625" style="3" customWidth="1"/>
    <col min="14340" max="14340" width="37" style="3" customWidth="1"/>
    <col min="14341" max="14341" width="10.5546875" style="3" customWidth="1"/>
    <col min="14342" max="14343" width="11.33203125" style="3" customWidth="1"/>
    <col min="14344" max="14344" width="10.6640625" style="3" customWidth="1"/>
    <col min="14345" max="14592" width="9.109375" style="3"/>
    <col min="14593" max="14593" width="4.6640625" style="3" customWidth="1"/>
    <col min="14594" max="14594" width="4.5546875" style="3" customWidth="1"/>
    <col min="14595" max="14595" width="3.44140625" style="3" customWidth="1"/>
    <col min="14596" max="14596" width="37" style="3" customWidth="1"/>
    <col min="14597" max="14597" width="10.5546875" style="3" customWidth="1"/>
    <col min="14598" max="14599" width="11.33203125" style="3" customWidth="1"/>
    <col min="14600" max="14600" width="10.6640625" style="3" customWidth="1"/>
    <col min="14601" max="14848" width="9.109375" style="3"/>
    <col min="14849" max="14849" width="4.6640625" style="3" customWidth="1"/>
    <col min="14850" max="14850" width="4.5546875" style="3" customWidth="1"/>
    <col min="14851" max="14851" width="3.44140625" style="3" customWidth="1"/>
    <col min="14852" max="14852" width="37" style="3" customWidth="1"/>
    <col min="14853" max="14853" width="10.5546875" style="3" customWidth="1"/>
    <col min="14854" max="14855" width="11.33203125" style="3" customWidth="1"/>
    <col min="14856" max="14856" width="10.6640625" style="3" customWidth="1"/>
    <col min="14857" max="15104" width="9.109375" style="3"/>
    <col min="15105" max="15105" width="4.6640625" style="3" customWidth="1"/>
    <col min="15106" max="15106" width="4.5546875" style="3" customWidth="1"/>
    <col min="15107" max="15107" width="3.44140625" style="3" customWidth="1"/>
    <col min="15108" max="15108" width="37" style="3" customWidth="1"/>
    <col min="15109" max="15109" width="10.5546875" style="3" customWidth="1"/>
    <col min="15110" max="15111" width="11.33203125" style="3" customWidth="1"/>
    <col min="15112" max="15112" width="10.6640625" style="3" customWidth="1"/>
    <col min="15113" max="15360" width="9.109375" style="3"/>
    <col min="15361" max="15361" width="4.6640625" style="3" customWidth="1"/>
    <col min="15362" max="15362" width="4.5546875" style="3" customWidth="1"/>
    <col min="15363" max="15363" width="3.44140625" style="3" customWidth="1"/>
    <col min="15364" max="15364" width="37" style="3" customWidth="1"/>
    <col min="15365" max="15365" width="10.5546875" style="3" customWidth="1"/>
    <col min="15366" max="15367" width="11.33203125" style="3" customWidth="1"/>
    <col min="15368" max="15368" width="10.6640625" style="3" customWidth="1"/>
    <col min="15369" max="15616" width="9.109375" style="3"/>
    <col min="15617" max="15617" width="4.6640625" style="3" customWidth="1"/>
    <col min="15618" max="15618" width="4.5546875" style="3" customWidth="1"/>
    <col min="15619" max="15619" width="3.44140625" style="3" customWidth="1"/>
    <col min="15620" max="15620" width="37" style="3" customWidth="1"/>
    <col min="15621" max="15621" width="10.5546875" style="3" customWidth="1"/>
    <col min="15622" max="15623" width="11.33203125" style="3" customWidth="1"/>
    <col min="15624" max="15624" width="10.6640625" style="3" customWidth="1"/>
    <col min="15625" max="15872" width="9.109375" style="3"/>
    <col min="15873" max="15873" width="4.6640625" style="3" customWidth="1"/>
    <col min="15874" max="15874" width="4.5546875" style="3" customWidth="1"/>
    <col min="15875" max="15875" width="3.44140625" style="3" customWidth="1"/>
    <col min="15876" max="15876" width="37" style="3" customWidth="1"/>
    <col min="15877" max="15877" width="10.5546875" style="3" customWidth="1"/>
    <col min="15878" max="15879" width="11.33203125" style="3" customWidth="1"/>
    <col min="15880" max="15880" width="10.6640625" style="3" customWidth="1"/>
    <col min="15881" max="16128" width="9.109375" style="3"/>
    <col min="16129" max="16129" width="4.6640625" style="3" customWidth="1"/>
    <col min="16130" max="16130" width="4.5546875" style="3" customWidth="1"/>
    <col min="16131" max="16131" width="3.44140625" style="3" customWidth="1"/>
    <col min="16132" max="16132" width="37" style="3" customWidth="1"/>
    <col min="16133" max="16133" width="10.5546875" style="3" customWidth="1"/>
    <col min="16134" max="16135" width="11.33203125" style="3" customWidth="1"/>
    <col min="16136" max="16136" width="10.6640625" style="3" customWidth="1"/>
    <col min="16137" max="16384" width="9.109375" style="3"/>
  </cols>
  <sheetData>
    <row r="1" spans="1:18" ht="14.1" customHeight="1" x14ac:dyDescent="0.3">
      <c r="A1" s="1"/>
      <c r="B1" s="2"/>
      <c r="C1" s="2"/>
      <c r="D1" s="244"/>
      <c r="E1" s="2"/>
      <c r="F1" s="2"/>
      <c r="G1" s="2"/>
      <c r="H1" s="2"/>
      <c r="I1" s="2"/>
      <c r="J1" s="2"/>
      <c r="K1" s="360" t="s">
        <v>21</v>
      </c>
      <c r="L1" s="360"/>
      <c r="M1" s="360"/>
      <c r="N1" s="360"/>
      <c r="O1" s="360"/>
    </row>
    <row r="2" spans="1:18" ht="14.1" customHeight="1" x14ac:dyDescent="0.3">
      <c r="A2" s="1"/>
      <c r="B2" s="2"/>
      <c r="C2" s="2"/>
      <c r="D2" s="244"/>
      <c r="E2" s="2"/>
      <c r="F2" s="2"/>
      <c r="G2" s="2"/>
      <c r="H2" s="2"/>
      <c r="I2" s="2"/>
      <c r="J2" s="2"/>
      <c r="K2" s="360" t="s">
        <v>0</v>
      </c>
      <c r="L2" s="360"/>
      <c r="M2" s="360"/>
      <c r="N2" s="360"/>
      <c r="O2" s="360"/>
    </row>
    <row r="3" spans="1:18" ht="14.1" customHeight="1" x14ac:dyDescent="0.3">
      <c r="A3" s="1"/>
      <c r="B3" s="2"/>
      <c r="C3" s="2"/>
      <c r="D3" s="244"/>
      <c r="E3" s="244"/>
      <c r="F3" s="244"/>
      <c r="G3" s="244"/>
      <c r="H3" s="244"/>
      <c r="I3" s="244"/>
      <c r="J3" s="244"/>
      <c r="K3" s="360" t="s">
        <v>23</v>
      </c>
      <c r="L3" s="360"/>
      <c r="M3" s="360"/>
      <c r="N3" s="360"/>
      <c r="O3" s="360"/>
    </row>
    <row r="4" spans="1:18" ht="14.1" customHeight="1" x14ac:dyDescent="0.3">
      <c r="A4" s="1"/>
      <c r="B4" s="2"/>
      <c r="C4" s="2"/>
      <c r="D4" s="244"/>
      <c r="E4" s="244"/>
      <c r="F4" s="244"/>
      <c r="G4" s="244"/>
      <c r="H4" s="244"/>
      <c r="I4" s="244"/>
      <c r="J4" s="244"/>
      <c r="K4" s="360" t="s">
        <v>210</v>
      </c>
      <c r="L4" s="360"/>
      <c r="M4" s="360"/>
      <c r="N4" s="360"/>
      <c r="O4" s="360"/>
    </row>
    <row r="5" spans="1:18" ht="14.1" customHeight="1" x14ac:dyDescent="0.3">
      <c r="A5" s="1"/>
      <c r="B5" s="2"/>
      <c r="C5" s="2"/>
      <c r="D5" s="244"/>
      <c r="E5" s="360" t="s">
        <v>209</v>
      </c>
      <c r="F5" s="360"/>
      <c r="G5" s="360"/>
      <c r="H5" s="360"/>
      <c r="I5" s="360"/>
      <c r="J5" s="360"/>
      <c r="K5" s="360"/>
      <c r="L5" s="360"/>
      <c r="M5" s="360"/>
      <c r="N5" s="360"/>
      <c r="O5" s="360"/>
    </row>
    <row r="6" spans="1:18" ht="14.1" customHeight="1" x14ac:dyDescent="0.3">
      <c r="A6" s="1"/>
      <c r="B6" s="2"/>
      <c r="C6" s="2"/>
      <c r="D6" s="244"/>
      <c r="E6" s="244"/>
      <c r="F6" s="244"/>
      <c r="G6" s="244"/>
      <c r="H6" s="244"/>
      <c r="I6" s="244"/>
      <c r="J6" s="244"/>
      <c r="K6" s="360" t="s">
        <v>149</v>
      </c>
      <c r="L6" s="360"/>
      <c r="M6" s="360"/>
      <c r="N6" s="360"/>
      <c r="O6" s="360"/>
    </row>
    <row r="7" spans="1:18" ht="14.1" customHeight="1" x14ac:dyDescent="0.3">
      <c r="A7" s="1"/>
      <c r="B7" s="2"/>
      <c r="C7" s="2"/>
      <c r="D7" s="244"/>
      <c r="E7" s="2"/>
      <c r="F7" s="2"/>
      <c r="G7" s="2"/>
      <c r="H7" s="2"/>
    </row>
    <row r="8" spans="1:18" ht="14.1" customHeight="1" x14ac:dyDescent="0.3">
      <c r="A8" s="361" t="s">
        <v>1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</row>
    <row r="9" spans="1:18" ht="14.1" customHeight="1" x14ac:dyDescent="0.3">
      <c r="A9" s="1"/>
      <c r="B9" s="5"/>
      <c r="C9" s="5"/>
      <c r="D9" s="320"/>
      <c r="E9" s="5"/>
      <c r="F9" s="5"/>
      <c r="G9" s="5"/>
      <c r="H9" s="5"/>
    </row>
    <row r="10" spans="1:18" ht="26.25" customHeight="1" x14ac:dyDescent="0.3">
      <c r="A10" s="362" t="s">
        <v>2</v>
      </c>
      <c r="B10" s="362"/>
      <c r="C10" s="363" t="s">
        <v>3</v>
      </c>
      <c r="D10" s="364" t="s">
        <v>4</v>
      </c>
      <c r="E10" s="363" t="s">
        <v>5</v>
      </c>
      <c r="F10" s="367" t="s">
        <v>212</v>
      </c>
      <c r="G10" s="367"/>
      <c r="H10" s="367"/>
      <c r="I10" s="367"/>
      <c r="J10" s="367"/>
      <c r="K10" s="367"/>
      <c r="L10" s="367"/>
      <c r="M10" s="367"/>
      <c r="N10" s="367"/>
      <c r="O10" s="368"/>
    </row>
    <row r="11" spans="1:18" x14ac:dyDescent="0.3">
      <c r="A11" s="362"/>
      <c r="B11" s="362"/>
      <c r="C11" s="363"/>
      <c r="D11" s="364"/>
      <c r="E11" s="363"/>
      <c r="F11" s="6" t="s">
        <v>25</v>
      </c>
      <c r="G11" s="6" t="s">
        <v>26</v>
      </c>
      <c r="H11" s="7" t="s">
        <v>27</v>
      </c>
      <c r="I11" s="8" t="s">
        <v>28</v>
      </c>
      <c r="J11" s="8" t="s">
        <v>29</v>
      </c>
      <c r="K11" s="274" t="s">
        <v>30</v>
      </c>
      <c r="L11" s="274" t="s">
        <v>31</v>
      </c>
      <c r="M11" s="155" t="s">
        <v>32</v>
      </c>
      <c r="N11" s="155" t="s">
        <v>33</v>
      </c>
      <c r="O11" s="155" t="s">
        <v>34</v>
      </c>
      <c r="Q11" s="4"/>
    </row>
    <row r="12" spans="1:18" x14ac:dyDescent="0.3">
      <c r="A12" s="274" t="s">
        <v>6</v>
      </c>
      <c r="B12" s="9" t="s">
        <v>7</v>
      </c>
      <c r="C12" s="363"/>
      <c r="D12" s="365"/>
      <c r="E12" s="366"/>
      <c r="F12" s="251" t="s">
        <v>35</v>
      </c>
      <c r="G12" s="251" t="s">
        <v>35</v>
      </c>
      <c r="H12" s="251" t="s">
        <v>35</v>
      </c>
      <c r="I12" s="252" t="s">
        <v>35</v>
      </c>
      <c r="J12" s="252" t="s">
        <v>36</v>
      </c>
      <c r="K12" s="253" t="s">
        <v>350</v>
      </c>
      <c r="L12" s="253" t="s">
        <v>350</v>
      </c>
      <c r="M12" s="253" t="s">
        <v>36</v>
      </c>
      <c r="N12" s="253" t="s">
        <v>37</v>
      </c>
      <c r="O12" s="253" t="s">
        <v>37</v>
      </c>
    </row>
    <row r="13" spans="1:18" ht="17.399999999999999" customHeight="1" x14ac:dyDescent="0.3">
      <c r="A13" s="275" t="s">
        <v>48</v>
      </c>
      <c r="B13" s="257" t="s">
        <v>211</v>
      </c>
      <c r="C13" s="258"/>
      <c r="D13" s="359" t="s">
        <v>222</v>
      </c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</row>
    <row r="14" spans="1:18" ht="28.8" hidden="1" customHeight="1" x14ac:dyDescent="0.3">
      <c r="A14" s="10" t="s">
        <v>38</v>
      </c>
      <c r="B14" s="10" t="s">
        <v>8</v>
      </c>
      <c r="C14" s="10">
        <v>1</v>
      </c>
      <c r="D14" s="247" t="s">
        <v>17</v>
      </c>
      <c r="E14" s="248" t="s">
        <v>15</v>
      </c>
      <c r="F14" s="249"/>
      <c r="G14" s="250">
        <v>1</v>
      </c>
      <c r="H14" s="250">
        <v>1</v>
      </c>
      <c r="I14" s="250">
        <v>1</v>
      </c>
      <c r="J14" s="250">
        <v>1</v>
      </c>
      <c r="K14" s="294">
        <v>7</v>
      </c>
      <c r="L14" s="294">
        <v>7</v>
      </c>
      <c r="M14" s="294">
        <v>7</v>
      </c>
      <c r="N14" s="294">
        <v>7</v>
      </c>
      <c r="O14" s="294">
        <v>7</v>
      </c>
      <c r="Q14" s="1"/>
      <c r="R14" s="1"/>
    </row>
    <row r="15" spans="1:18" ht="28.8" customHeight="1" x14ac:dyDescent="0.3">
      <c r="A15" s="10" t="s">
        <v>48</v>
      </c>
      <c r="B15" s="10" t="s">
        <v>211</v>
      </c>
      <c r="C15" s="10" t="s">
        <v>8</v>
      </c>
      <c r="D15" s="183" t="s">
        <v>172</v>
      </c>
      <c r="E15" s="186" t="s">
        <v>15</v>
      </c>
      <c r="F15" s="159"/>
      <c r="G15" s="160"/>
      <c r="H15" s="160"/>
      <c r="I15" s="160"/>
      <c r="J15" s="160"/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319">
        <v>1</v>
      </c>
      <c r="Q15" s="1"/>
      <c r="R15" s="1"/>
    </row>
    <row r="16" spans="1:18" ht="24" x14ac:dyDescent="0.3">
      <c r="A16" s="10" t="s">
        <v>48</v>
      </c>
      <c r="B16" s="10" t="s">
        <v>211</v>
      </c>
      <c r="C16" s="10" t="s">
        <v>9</v>
      </c>
      <c r="D16" s="187" t="s">
        <v>173</v>
      </c>
      <c r="E16" s="186" t="s">
        <v>15</v>
      </c>
      <c r="F16" s="179"/>
      <c r="G16" s="179"/>
      <c r="H16" s="179"/>
      <c r="I16" s="179"/>
      <c r="J16" s="213"/>
      <c r="K16" s="276">
        <v>0</v>
      </c>
      <c r="L16" s="276">
        <v>0</v>
      </c>
      <c r="M16" s="276">
        <v>0</v>
      </c>
      <c r="N16" s="276">
        <v>0</v>
      </c>
      <c r="O16" s="276">
        <v>0</v>
      </c>
      <c r="P16" s="319">
        <v>2</v>
      </c>
      <c r="Q16" s="1"/>
      <c r="R16" s="1"/>
    </row>
    <row r="17" spans="1:19" ht="36" x14ac:dyDescent="0.3">
      <c r="A17" s="10" t="s">
        <v>48</v>
      </c>
      <c r="B17" s="10" t="s">
        <v>211</v>
      </c>
      <c r="C17" s="10" t="s">
        <v>10</v>
      </c>
      <c r="D17" s="238" t="s">
        <v>176</v>
      </c>
      <c r="E17" s="13" t="s">
        <v>19</v>
      </c>
      <c r="F17" s="179"/>
      <c r="G17" s="179"/>
      <c r="H17" s="179"/>
      <c r="I17" s="179"/>
      <c r="J17" s="213"/>
      <c r="K17" s="214">
        <v>0</v>
      </c>
      <c r="L17" s="214">
        <v>0</v>
      </c>
      <c r="M17" s="214">
        <v>0</v>
      </c>
      <c r="N17" s="214">
        <v>0</v>
      </c>
      <c r="O17" s="214">
        <v>0</v>
      </c>
      <c r="P17" s="319">
        <v>3</v>
      </c>
      <c r="Q17" s="1"/>
      <c r="R17" s="1"/>
    </row>
    <row r="18" spans="1:19" ht="24" x14ac:dyDescent="0.3">
      <c r="A18" s="10" t="s">
        <v>48</v>
      </c>
      <c r="B18" s="10" t="s">
        <v>211</v>
      </c>
      <c r="C18" s="10" t="s">
        <v>11</v>
      </c>
      <c r="D18" s="239" t="s">
        <v>174</v>
      </c>
      <c r="E18" s="13" t="s">
        <v>16</v>
      </c>
      <c r="F18" s="179"/>
      <c r="G18" s="179"/>
      <c r="H18" s="179"/>
      <c r="I18" s="179"/>
      <c r="J18" s="213"/>
      <c r="K18" s="214">
        <v>0</v>
      </c>
      <c r="L18" s="214">
        <v>0</v>
      </c>
      <c r="M18" s="214">
        <v>0</v>
      </c>
      <c r="N18" s="214">
        <v>0</v>
      </c>
      <c r="O18" s="214">
        <v>0</v>
      </c>
      <c r="P18" s="319">
        <v>4</v>
      </c>
      <c r="Q18" s="1"/>
      <c r="R18" s="1"/>
    </row>
    <row r="19" spans="1:19" x14ac:dyDescent="0.3">
      <c r="A19" s="10" t="s">
        <v>48</v>
      </c>
      <c r="B19" s="10" t="s">
        <v>211</v>
      </c>
      <c r="C19" s="10" t="s">
        <v>12</v>
      </c>
      <c r="D19" s="240" t="s">
        <v>175</v>
      </c>
      <c r="E19" s="13" t="s">
        <v>16</v>
      </c>
      <c r="F19" s="179"/>
      <c r="G19" s="179"/>
      <c r="H19" s="179"/>
      <c r="I19" s="179"/>
      <c r="J19" s="213"/>
      <c r="K19" s="214">
        <v>0</v>
      </c>
      <c r="L19" s="214">
        <v>0</v>
      </c>
      <c r="M19" s="214">
        <v>0</v>
      </c>
      <c r="N19" s="214">
        <v>0</v>
      </c>
      <c r="O19" s="214">
        <v>0</v>
      </c>
      <c r="P19" s="319">
        <v>5</v>
      </c>
      <c r="Q19" s="1"/>
      <c r="R19" s="1"/>
    </row>
    <row r="20" spans="1:19" ht="36" x14ac:dyDescent="0.3">
      <c r="A20" s="10" t="s">
        <v>48</v>
      </c>
      <c r="B20" s="10" t="s">
        <v>211</v>
      </c>
      <c r="C20" s="10" t="s">
        <v>13</v>
      </c>
      <c r="D20" s="241" t="s">
        <v>199</v>
      </c>
      <c r="E20" s="13" t="s">
        <v>19</v>
      </c>
      <c r="F20" s="179"/>
      <c r="G20" s="179"/>
      <c r="H20" s="179"/>
      <c r="I20" s="179"/>
      <c r="J20" s="213"/>
      <c r="K20" s="214">
        <v>0</v>
      </c>
      <c r="L20" s="214">
        <v>0</v>
      </c>
      <c r="M20" s="214">
        <v>0</v>
      </c>
      <c r="N20" s="214">
        <v>0</v>
      </c>
      <c r="O20" s="214">
        <v>0</v>
      </c>
      <c r="P20" s="319">
        <v>6</v>
      </c>
      <c r="Q20" s="1"/>
      <c r="R20" s="1"/>
    </row>
    <row r="21" spans="1:19" ht="24" x14ac:dyDescent="0.3">
      <c r="A21" s="10" t="s">
        <v>48</v>
      </c>
      <c r="B21" s="10" t="s">
        <v>211</v>
      </c>
      <c r="C21" s="10" t="s">
        <v>128</v>
      </c>
      <c r="D21" s="183" t="s">
        <v>127</v>
      </c>
      <c r="E21" s="11" t="s">
        <v>15</v>
      </c>
      <c r="F21" s="12"/>
      <c r="G21" s="152">
        <v>135</v>
      </c>
      <c r="H21" s="152">
        <v>148</v>
      </c>
      <c r="I21" s="152">
        <v>0</v>
      </c>
      <c r="J21" s="152">
        <v>0</v>
      </c>
      <c r="K21" s="220">
        <v>6</v>
      </c>
      <c r="L21" s="220">
        <v>6</v>
      </c>
      <c r="M21" s="220">
        <v>1</v>
      </c>
      <c r="N21" s="220">
        <v>2</v>
      </c>
      <c r="O21" s="220">
        <v>6</v>
      </c>
      <c r="P21" s="319">
        <v>7</v>
      </c>
      <c r="Q21" s="1"/>
      <c r="R21" s="1"/>
    </row>
    <row r="22" spans="1:19" ht="24" x14ac:dyDescent="0.3">
      <c r="A22" s="10" t="s">
        <v>48</v>
      </c>
      <c r="B22" s="10" t="s">
        <v>211</v>
      </c>
      <c r="C22" s="10" t="s">
        <v>135</v>
      </c>
      <c r="D22" s="187" t="s">
        <v>126</v>
      </c>
      <c r="E22" s="11" t="s">
        <v>15</v>
      </c>
      <c r="F22" s="12"/>
      <c r="G22" s="152"/>
      <c r="H22" s="152"/>
      <c r="I22" s="152"/>
      <c r="J22" s="152"/>
      <c r="K22" s="220">
        <v>6</v>
      </c>
      <c r="L22" s="220">
        <v>6</v>
      </c>
      <c r="M22" s="220">
        <v>1</v>
      </c>
      <c r="N22" s="220">
        <v>2</v>
      </c>
      <c r="O22" s="220">
        <v>6</v>
      </c>
      <c r="P22" s="319">
        <v>8</v>
      </c>
      <c r="Q22" s="1"/>
      <c r="R22" s="1"/>
    </row>
    <row r="23" spans="1:19" ht="37.200000000000003" customHeight="1" x14ac:dyDescent="0.3">
      <c r="A23" s="10" t="s">
        <v>48</v>
      </c>
      <c r="B23" s="10" t="s">
        <v>211</v>
      </c>
      <c r="C23" s="10" t="s">
        <v>139</v>
      </c>
      <c r="D23" s="238" t="s">
        <v>103</v>
      </c>
      <c r="E23" s="13" t="s">
        <v>19</v>
      </c>
      <c r="F23" s="14"/>
      <c r="G23" s="153">
        <v>10</v>
      </c>
      <c r="H23" s="153">
        <v>20</v>
      </c>
      <c r="I23" s="153">
        <v>40</v>
      </c>
      <c r="J23" s="153">
        <v>60</v>
      </c>
      <c r="K23" s="277">
        <f>K22/K21*100</f>
        <v>100</v>
      </c>
      <c r="L23" s="277">
        <f>L22/L21*100</f>
        <v>100</v>
      </c>
      <c r="M23" s="277">
        <f t="shared" ref="M23:O23" si="0">M22/M21*100</f>
        <v>100</v>
      </c>
      <c r="N23" s="277">
        <f t="shared" si="0"/>
        <v>100</v>
      </c>
      <c r="O23" s="277">
        <f t="shared" si="0"/>
        <v>100</v>
      </c>
      <c r="P23" s="319">
        <v>9</v>
      </c>
      <c r="Q23" s="180"/>
      <c r="R23" s="1"/>
    </row>
    <row r="24" spans="1:19" ht="24.6" customHeight="1" x14ac:dyDescent="0.3">
      <c r="A24" s="10" t="s">
        <v>48</v>
      </c>
      <c r="B24" s="10" t="s">
        <v>211</v>
      </c>
      <c r="C24" s="10" t="s">
        <v>140</v>
      </c>
      <c r="D24" s="239" t="s">
        <v>20</v>
      </c>
      <c r="E24" s="13" t="s">
        <v>16</v>
      </c>
      <c r="F24" s="181"/>
      <c r="G24" s="182"/>
      <c r="H24" s="182"/>
      <c r="I24" s="182"/>
      <c r="J24" s="182"/>
      <c r="K24" s="354">
        <v>1406</v>
      </c>
      <c r="L24" s="357">
        <v>2666.5</v>
      </c>
      <c r="M24" s="357">
        <v>5000</v>
      </c>
      <c r="N24" s="356">
        <v>1000</v>
      </c>
      <c r="O24" s="356">
        <v>1500</v>
      </c>
      <c r="P24" s="319">
        <v>10</v>
      </c>
      <c r="Q24" s="180"/>
      <c r="R24" s="1"/>
    </row>
    <row r="25" spans="1:19" ht="17.399999999999999" customHeight="1" x14ac:dyDescent="0.3">
      <c r="A25" s="10" t="s">
        <v>48</v>
      </c>
      <c r="B25" s="10" t="s">
        <v>211</v>
      </c>
      <c r="C25" s="10" t="s">
        <v>177</v>
      </c>
      <c r="D25" s="240" t="s">
        <v>18</v>
      </c>
      <c r="E25" s="13" t="s">
        <v>16</v>
      </c>
      <c r="F25" s="181"/>
      <c r="G25" s="182"/>
      <c r="H25" s="182"/>
      <c r="I25" s="182"/>
      <c r="J25" s="182"/>
      <c r="K25" s="355">
        <v>1406</v>
      </c>
      <c r="L25" s="355">
        <v>2666.5</v>
      </c>
      <c r="M25" s="355">
        <f t="shared" ref="M25:O25" si="1">M24</f>
        <v>5000</v>
      </c>
      <c r="N25" s="355">
        <v>1000</v>
      </c>
      <c r="O25" s="355">
        <f t="shared" si="1"/>
        <v>1500</v>
      </c>
      <c r="P25" s="319">
        <v>11</v>
      </c>
      <c r="Q25" s="180">
        <f>150+K41+K58+K75+K91+K107</f>
        <v>1406</v>
      </c>
      <c r="R25" s="180">
        <f>3000+L41+L58+L75+L91+L107</f>
        <v>4074</v>
      </c>
      <c r="S25" s="180">
        <f>3000+M41+M58+M75+M91+M107</f>
        <v>3199</v>
      </c>
    </row>
    <row r="26" spans="1:19" ht="39.6" customHeight="1" x14ac:dyDescent="0.3">
      <c r="A26" s="10" t="s">
        <v>48</v>
      </c>
      <c r="B26" s="10" t="s">
        <v>211</v>
      </c>
      <c r="C26" s="10" t="s">
        <v>178</v>
      </c>
      <c r="D26" s="241" t="s">
        <v>207</v>
      </c>
      <c r="E26" s="13" t="s">
        <v>19</v>
      </c>
      <c r="F26" s="158"/>
      <c r="G26" s="161">
        <v>90</v>
      </c>
      <c r="H26" s="161">
        <v>80</v>
      </c>
      <c r="I26" s="161">
        <v>60</v>
      </c>
      <c r="J26" s="161">
        <v>40</v>
      </c>
      <c r="K26" s="277">
        <f>K25/K24*100</f>
        <v>100</v>
      </c>
      <c r="L26" s="277">
        <f>L25/L24*100</f>
        <v>100</v>
      </c>
      <c r="M26" s="277">
        <f t="shared" ref="M26:O26" si="2">M25/M24*100</f>
        <v>100</v>
      </c>
      <c r="N26" s="277">
        <f t="shared" si="2"/>
        <v>100</v>
      </c>
      <c r="O26" s="277">
        <f t="shared" si="2"/>
        <v>100</v>
      </c>
      <c r="P26" s="319">
        <v>12</v>
      </c>
    </row>
    <row r="27" spans="1:19" ht="36" x14ac:dyDescent="0.3">
      <c r="A27" s="10" t="s">
        <v>48</v>
      </c>
      <c r="B27" s="10" t="s">
        <v>211</v>
      </c>
      <c r="C27" s="10" t="s">
        <v>179</v>
      </c>
      <c r="D27" s="241" t="s">
        <v>198</v>
      </c>
      <c r="E27" s="13" t="s">
        <v>134</v>
      </c>
      <c r="F27" s="158"/>
      <c r="G27" s="161"/>
      <c r="H27" s="161"/>
      <c r="I27" s="161"/>
      <c r="J27" s="161"/>
      <c r="K27" s="281">
        <v>0</v>
      </c>
      <c r="L27" s="281">
        <v>0</v>
      </c>
      <c r="M27" s="281">
        <v>0</v>
      </c>
      <c r="N27" s="281">
        <v>0</v>
      </c>
      <c r="O27" s="281">
        <v>0</v>
      </c>
      <c r="P27" s="319">
        <v>13</v>
      </c>
    </row>
    <row r="28" spans="1:19" ht="24" x14ac:dyDescent="0.3">
      <c r="A28" s="10" t="s">
        <v>48</v>
      </c>
      <c r="B28" s="10" t="s">
        <v>211</v>
      </c>
      <c r="C28" s="10" t="s">
        <v>180</v>
      </c>
      <c r="D28" s="241" t="s">
        <v>136</v>
      </c>
      <c r="E28" s="13" t="s">
        <v>138</v>
      </c>
      <c r="F28" s="158"/>
      <c r="G28" s="161"/>
      <c r="H28" s="161"/>
      <c r="I28" s="161"/>
      <c r="J28" s="161"/>
      <c r="K28" s="281" t="s">
        <v>141</v>
      </c>
      <c r="L28" s="281" t="s">
        <v>141</v>
      </c>
      <c r="M28" s="281" t="s">
        <v>141</v>
      </c>
      <c r="N28" s="281" t="s">
        <v>141</v>
      </c>
      <c r="O28" s="281" t="s">
        <v>141</v>
      </c>
      <c r="P28" s="319">
        <v>14</v>
      </c>
    </row>
    <row r="29" spans="1:19" x14ac:dyDescent="0.3">
      <c r="A29" s="10" t="s">
        <v>48</v>
      </c>
      <c r="B29" s="10" t="s">
        <v>211</v>
      </c>
      <c r="C29" s="10" t="s">
        <v>181</v>
      </c>
      <c r="D29" s="241" t="s">
        <v>137</v>
      </c>
      <c r="E29" s="13" t="s">
        <v>138</v>
      </c>
      <c r="F29" s="158"/>
      <c r="G29" s="161"/>
      <c r="H29" s="161"/>
      <c r="I29" s="161"/>
      <c r="J29" s="161"/>
      <c r="K29" s="281" t="s">
        <v>141</v>
      </c>
      <c r="L29" s="281" t="s">
        <v>141</v>
      </c>
      <c r="M29" s="281" t="s">
        <v>141</v>
      </c>
      <c r="N29" s="281" t="s">
        <v>141</v>
      </c>
      <c r="O29" s="281" t="s">
        <v>141</v>
      </c>
      <c r="P29" s="319">
        <v>15</v>
      </c>
    </row>
    <row r="30" spans="1:19" x14ac:dyDescent="0.3">
      <c r="A30" s="10" t="s">
        <v>48</v>
      </c>
      <c r="B30" s="10" t="s">
        <v>211</v>
      </c>
      <c r="C30" s="10"/>
      <c r="D30" s="359" t="s">
        <v>336</v>
      </c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</row>
    <row r="31" spans="1:19" hidden="1" x14ac:dyDescent="0.3">
      <c r="A31" s="10" t="s">
        <v>48</v>
      </c>
      <c r="B31" s="10" t="s">
        <v>211</v>
      </c>
      <c r="C31" s="10" t="s">
        <v>38</v>
      </c>
      <c r="D31" s="183" t="s">
        <v>17</v>
      </c>
      <c r="E31" s="11" t="s">
        <v>15</v>
      </c>
      <c r="F31" s="159">
        <v>9</v>
      </c>
      <c r="G31" s="159">
        <v>9</v>
      </c>
      <c r="H31" s="159">
        <v>9</v>
      </c>
      <c r="I31" s="159">
        <v>9</v>
      </c>
      <c r="J31" s="159">
        <v>9</v>
      </c>
      <c r="K31" s="297">
        <v>0</v>
      </c>
      <c r="L31" s="297">
        <v>0</v>
      </c>
      <c r="M31" s="297">
        <v>0</v>
      </c>
      <c r="N31" s="297">
        <v>0</v>
      </c>
      <c r="O31" s="297">
        <v>0</v>
      </c>
    </row>
    <row r="32" spans="1:19" ht="24" x14ac:dyDescent="0.3">
      <c r="A32" s="10" t="s">
        <v>48</v>
      </c>
      <c r="B32" s="10" t="s">
        <v>211</v>
      </c>
      <c r="C32" s="10" t="s">
        <v>38</v>
      </c>
      <c r="D32" s="183" t="s">
        <v>172</v>
      </c>
      <c r="E32" s="186" t="s">
        <v>15</v>
      </c>
      <c r="F32" s="159"/>
      <c r="G32" s="160"/>
      <c r="H32" s="160"/>
      <c r="I32" s="160"/>
      <c r="J32" s="160"/>
      <c r="K32" s="220">
        <v>0</v>
      </c>
      <c r="L32" s="220">
        <v>0</v>
      </c>
      <c r="M32" s="220">
        <v>0</v>
      </c>
      <c r="N32" s="220">
        <v>0</v>
      </c>
      <c r="O32" s="220">
        <v>0</v>
      </c>
      <c r="P32" s="319">
        <v>1</v>
      </c>
    </row>
    <row r="33" spans="1:16" ht="24" x14ac:dyDescent="0.3">
      <c r="A33" s="10" t="s">
        <v>48</v>
      </c>
      <c r="B33" s="10" t="s">
        <v>211</v>
      </c>
      <c r="C33" s="10" t="s">
        <v>185</v>
      </c>
      <c r="D33" s="187" t="s">
        <v>173</v>
      </c>
      <c r="E33" s="186" t="s">
        <v>15</v>
      </c>
      <c r="F33" s="179"/>
      <c r="G33" s="179"/>
      <c r="H33" s="179"/>
      <c r="I33" s="179"/>
      <c r="J33" s="213"/>
      <c r="K33" s="214">
        <v>0</v>
      </c>
      <c r="L33" s="214">
        <v>0</v>
      </c>
      <c r="M33" s="214">
        <v>0</v>
      </c>
      <c r="N33" s="214">
        <v>0</v>
      </c>
      <c r="O33" s="214">
        <v>0</v>
      </c>
      <c r="P33" s="319">
        <v>2</v>
      </c>
    </row>
    <row r="34" spans="1:16" ht="36" x14ac:dyDescent="0.3">
      <c r="A34" s="10" t="s">
        <v>48</v>
      </c>
      <c r="B34" s="10" t="s">
        <v>211</v>
      </c>
      <c r="C34" s="10" t="s">
        <v>234</v>
      </c>
      <c r="D34" s="238" t="s">
        <v>176</v>
      </c>
      <c r="E34" s="13" t="s">
        <v>19</v>
      </c>
      <c r="F34" s="179"/>
      <c r="G34" s="179"/>
      <c r="H34" s="179"/>
      <c r="I34" s="179"/>
      <c r="J34" s="213"/>
      <c r="K34" s="214">
        <v>0</v>
      </c>
      <c r="L34" s="214">
        <v>0</v>
      </c>
      <c r="M34" s="214">
        <v>0</v>
      </c>
      <c r="N34" s="214">
        <v>0</v>
      </c>
      <c r="O34" s="214">
        <v>0</v>
      </c>
      <c r="P34" s="319">
        <v>3</v>
      </c>
    </row>
    <row r="35" spans="1:16" ht="24" x14ac:dyDescent="0.3">
      <c r="A35" s="10" t="s">
        <v>48</v>
      </c>
      <c r="B35" s="10" t="s">
        <v>211</v>
      </c>
      <c r="C35" s="10" t="s">
        <v>235</v>
      </c>
      <c r="D35" s="239" t="s">
        <v>174</v>
      </c>
      <c r="E35" s="13" t="s">
        <v>16</v>
      </c>
      <c r="F35" s="179"/>
      <c r="G35" s="179"/>
      <c r="H35" s="179"/>
      <c r="I35" s="179"/>
      <c r="J35" s="213"/>
      <c r="K35" s="214">
        <v>0</v>
      </c>
      <c r="L35" s="214">
        <v>0</v>
      </c>
      <c r="M35" s="214">
        <v>0</v>
      </c>
      <c r="N35" s="214">
        <v>0</v>
      </c>
      <c r="O35" s="214">
        <v>0</v>
      </c>
      <c r="P35" s="319">
        <v>4</v>
      </c>
    </row>
    <row r="36" spans="1:16" x14ac:dyDescent="0.3">
      <c r="A36" s="10" t="s">
        <v>48</v>
      </c>
      <c r="B36" s="10" t="s">
        <v>211</v>
      </c>
      <c r="C36" s="10" t="s">
        <v>236</v>
      </c>
      <c r="D36" s="240" t="s">
        <v>175</v>
      </c>
      <c r="E36" s="13" t="s">
        <v>16</v>
      </c>
      <c r="F36" s="179"/>
      <c r="G36" s="179"/>
      <c r="H36" s="179"/>
      <c r="I36" s="179"/>
      <c r="J36" s="213"/>
      <c r="K36" s="214">
        <v>0</v>
      </c>
      <c r="L36" s="214">
        <v>0</v>
      </c>
      <c r="M36" s="214">
        <v>0</v>
      </c>
      <c r="N36" s="214">
        <v>0</v>
      </c>
      <c r="O36" s="214">
        <v>0</v>
      </c>
      <c r="P36" s="319">
        <v>5</v>
      </c>
    </row>
    <row r="37" spans="1:16" ht="36" x14ac:dyDescent="0.3">
      <c r="A37" s="10" t="s">
        <v>48</v>
      </c>
      <c r="B37" s="10" t="s">
        <v>211</v>
      </c>
      <c r="C37" s="10" t="s">
        <v>237</v>
      </c>
      <c r="D37" s="241" t="s">
        <v>199</v>
      </c>
      <c r="E37" s="13" t="s">
        <v>19</v>
      </c>
      <c r="F37" s="179"/>
      <c r="G37" s="179"/>
      <c r="H37" s="179"/>
      <c r="I37" s="179"/>
      <c r="J37" s="213"/>
      <c r="K37" s="214">
        <v>0</v>
      </c>
      <c r="L37" s="214">
        <v>0</v>
      </c>
      <c r="M37" s="214">
        <v>0</v>
      </c>
      <c r="N37" s="214">
        <v>0</v>
      </c>
      <c r="O37" s="214">
        <v>0</v>
      </c>
      <c r="P37" s="319">
        <v>6</v>
      </c>
    </row>
    <row r="38" spans="1:16" ht="24" x14ac:dyDescent="0.3">
      <c r="A38" s="10" t="s">
        <v>48</v>
      </c>
      <c r="B38" s="10" t="s">
        <v>211</v>
      </c>
      <c r="C38" s="10" t="s">
        <v>238</v>
      </c>
      <c r="D38" s="183" t="s">
        <v>127</v>
      </c>
      <c r="E38" s="11" t="s">
        <v>15</v>
      </c>
      <c r="F38" s="12">
        <v>0</v>
      </c>
      <c r="G38" s="12">
        <v>1</v>
      </c>
      <c r="H38" s="12">
        <v>1</v>
      </c>
      <c r="I38" s="12">
        <v>1</v>
      </c>
      <c r="J38" s="12">
        <v>2</v>
      </c>
      <c r="K38" s="284">
        <v>1</v>
      </c>
      <c r="L38" s="284">
        <v>0</v>
      </c>
      <c r="M38" s="284">
        <v>0</v>
      </c>
      <c r="N38" s="284">
        <v>0</v>
      </c>
      <c r="O38" s="284">
        <v>0</v>
      </c>
      <c r="P38" s="319">
        <v>7</v>
      </c>
    </row>
    <row r="39" spans="1:16" ht="24" x14ac:dyDescent="0.3">
      <c r="A39" s="10" t="s">
        <v>48</v>
      </c>
      <c r="B39" s="10" t="s">
        <v>211</v>
      </c>
      <c r="C39" s="10" t="s">
        <v>239</v>
      </c>
      <c r="D39" s="187" t="s">
        <v>126</v>
      </c>
      <c r="E39" s="11" t="s">
        <v>15</v>
      </c>
      <c r="F39" s="184"/>
      <c r="G39" s="184"/>
      <c r="H39" s="184"/>
      <c r="I39" s="184"/>
      <c r="J39" s="184"/>
      <c r="K39" s="285">
        <v>1</v>
      </c>
      <c r="L39" s="285">
        <v>0</v>
      </c>
      <c r="M39" s="285">
        <v>0</v>
      </c>
      <c r="N39" s="285">
        <v>0</v>
      </c>
      <c r="O39" s="285">
        <v>0</v>
      </c>
      <c r="P39" s="319">
        <v>8</v>
      </c>
    </row>
    <row r="40" spans="1:16" ht="36" x14ac:dyDescent="0.3">
      <c r="A40" s="10" t="s">
        <v>48</v>
      </c>
      <c r="B40" s="10" t="s">
        <v>211</v>
      </c>
      <c r="C40" s="10" t="s">
        <v>240</v>
      </c>
      <c r="D40" s="238" t="s">
        <v>103</v>
      </c>
      <c r="E40" s="13" t="s">
        <v>19</v>
      </c>
      <c r="F40" s="184"/>
      <c r="G40" s="184"/>
      <c r="H40" s="184"/>
      <c r="I40" s="184"/>
      <c r="J40" s="184"/>
      <c r="K40" s="298">
        <f>K39/K38*100</f>
        <v>100</v>
      </c>
      <c r="L40" s="298">
        <v>0</v>
      </c>
      <c r="M40" s="298">
        <v>0</v>
      </c>
      <c r="N40" s="298">
        <v>0</v>
      </c>
      <c r="O40" s="298">
        <v>0</v>
      </c>
      <c r="P40" s="319">
        <v>9</v>
      </c>
    </row>
    <row r="41" spans="1:16" ht="24" x14ac:dyDescent="0.3">
      <c r="A41" s="10" t="s">
        <v>48</v>
      </c>
      <c r="B41" s="10" t="s">
        <v>211</v>
      </c>
      <c r="C41" s="10" t="s">
        <v>241</v>
      </c>
      <c r="D41" s="239" t="s">
        <v>20</v>
      </c>
      <c r="E41" s="13" t="s">
        <v>16</v>
      </c>
      <c r="F41" s="184"/>
      <c r="G41" s="184"/>
      <c r="H41" s="184"/>
      <c r="I41" s="184"/>
      <c r="J41" s="184"/>
      <c r="K41" s="281">
        <v>225</v>
      </c>
      <c r="L41" s="281">
        <v>0</v>
      </c>
      <c r="M41" s="281">
        <v>0</v>
      </c>
      <c r="N41" s="300">
        <v>0</v>
      </c>
      <c r="O41" s="300">
        <v>0</v>
      </c>
      <c r="P41" s="319">
        <v>10</v>
      </c>
    </row>
    <row r="42" spans="1:16" x14ac:dyDescent="0.3">
      <c r="A42" s="10" t="s">
        <v>48</v>
      </c>
      <c r="B42" s="10" t="s">
        <v>211</v>
      </c>
      <c r="C42" s="10" t="s">
        <v>242</v>
      </c>
      <c r="D42" s="240" t="s">
        <v>18</v>
      </c>
      <c r="E42" s="13" t="s">
        <v>16</v>
      </c>
      <c r="F42" s="184"/>
      <c r="G42" s="184"/>
      <c r="H42" s="184"/>
      <c r="I42" s="184"/>
      <c r="J42" s="184"/>
      <c r="K42" s="281">
        <v>225</v>
      </c>
      <c r="L42" s="299">
        <v>0</v>
      </c>
      <c r="M42" s="299">
        <v>0</v>
      </c>
      <c r="N42" s="299">
        <v>0</v>
      </c>
      <c r="O42" s="299">
        <v>0</v>
      </c>
      <c r="P42" s="319">
        <v>11</v>
      </c>
    </row>
    <row r="43" spans="1:16" ht="36" x14ac:dyDescent="0.3">
      <c r="A43" s="10" t="s">
        <v>48</v>
      </c>
      <c r="B43" s="10" t="s">
        <v>211</v>
      </c>
      <c r="C43" s="10" t="s">
        <v>243</v>
      </c>
      <c r="D43" s="241" t="s">
        <v>207</v>
      </c>
      <c r="E43" s="13" t="s">
        <v>19</v>
      </c>
      <c r="F43" s="184"/>
      <c r="G43" s="184"/>
      <c r="H43" s="184"/>
      <c r="I43" s="184"/>
      <c r="J43" s="184"/>
      <c r="K43" s="281">
        <f>K42/K41*100</f>
        <v>100</v>
      </c>
      <c r="L43" s="281">
        <v>0</v>
      </c>
      <c r="M43" s="281">
        <v>0</v>
      </c>
      <c r="N43" s="281">
        <v>0</v>
      </c>
      <c r="O43" s="281">
        <v>0</v>
      </c>
      <c r="P43" s="319">
        <v>12</v>
      </c>
    </row>
    <row r="44" spans="1:16" ht="36" x14ac:dyDescent="0.3">
      <c r="A44" s="10" t="s">
        <v>48</v>
      </c>
      <c r="B44" s="10" t="s">
        <v>211</v>
      </c>
      <c r="C44" s="10" t="s">
        <v>244</v>
      </c>
      <c r="D44" s="241" t="s">
        <v>198</v>
      </c>
      <c r="E44" s="13" t="s">
        <v>134</v>
      </c>
      <c r="F44" s="158"/>
      <c r="G44" s="161"/>
      <c r="H44" s="161"/>
      <c r="I44" s="161"/>
      <c r="J44" s="161"/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319">
        <v>13</v>
      </c>
    </row>
    <row r="45" spans="1:16" ht="24" x14ac:dyDescent="0.3">
      <c r="A45" s="10" t="s">
        <v>48</v>
      </c>
      <c r="B45" s="10" t="s">
        <v>211</v>
      </c>
      <c r="C45" s="10" t="s">
        <v>245</v>
      </c>
      <c r="D45" s="241" t="s">
        <v>136</v>
      </c>
      <c r="E45" s="13" t="s">
        <v>138</v>
      </c>
      <c r="F45" s="158"/>
      <c r="G45" s="161"/>
      <c r="H45" s="161"/>
      <c r="I45" s="161"/>
      <c r="J45" s="161"/>
      <c r="K45" s="281" t="s">
        <v>141</v>
      </c>
      <c r="L45" s="281" t="s">
        <v>141</v>
      </c>
      <c r="M45" s="281" t="s">
        <v>141</v>
      </c>
      <c r="N45" s="281" t="s">
        <v>141</v>
      </c>
      <c r="O45" s="281" t="s">
        <v>141</v>
      </c>
      <c r="P45" s="319">
        <v>14</v>
      </c>
    </row>
    <row r="46" spans="1:16" x14ac:dyDescent="0.3">
      <c r="A46" s="10" t="s">
        <v>48</v>
      </c>
      <c r="B46" s="10" t="s">
        <v>211</v>
      </c>
      <c r="C46" s="10" t="s">
        <v>246</v>
      </c>
      <c r="D46" s="241" t="s">
        <v>137</v>
      </c>
      <c r="E46" s="13" t="s">
        <v>138</v>
      </c>
      <c r="F46" s="158"/>
      <c r="G46" s="161"/>
      <c r="H46" s="161"/>
      <c r="I46" s="161"/>
      <c r="J46" s="161"/>
      <c r="K46" s="281" t="s">
        <v>141</v>
      </c>
      <c r="L46" s="281" t="s">
        <v>141</v>
      </c>
      <c r="M46" s="281" t="s">
        <v>141</v>
      </c>
      <c r="N46" s="281" t="s">
        <v>141</v>
      </c>
      <c r="O46" s="281" t="s">
        <v>141</v>
      </c>
      <c r="P46" s="319">
        <v>15</v>
      </c>
    </row>
    <row r="47" spans="1:16" x14ac:dyDescent="0.3">
      <c r="A47" s="10" t="s">
        <v>48</v>
      </c>
      <c r="B47" s="10" t="s">
        <v>211</v>
      </c>
      <c r="C47" s="10"/>
      <c r="D47" s="359" t="s">
        <v>335</v>
      </c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</row>
    <row r="48" spans="1:16" ht="19.8" hidden="1" customHeight="1" x14ac:dyDescent="0.3">
      <c r="A48" s="10" t="s">
        <v>48</v>
      </c>
      <c r="B48" s="10" t="s">
        <v>211</v>
      </c>
      <c r="C48" s="10" t="s">
        <v>248</v>
      </c>
      <c r="D48" s="183" t="s">
        <v>17</v>
      </c>
      <c r="E48" s="11" t="s">
        <v>15</v>
      </c>
      <c r="F48" s="160">
        <v>13</v>
      </c>
      <c r="G48" s="160">
        <v>13</v>
      </c>
      <c r="H48" s="160">
        <v>13</v>
      </c>
      <c r="I48" s="160">
        <v>13</v>
      </c>
      <c r="J48" s="160">
        <v>13</v>
      </c>
      <c r="K48" s="220">
        <v>0</v>
      </c>
      <c r="L48" s="220">
        <v>0</v>
      </c>
      <c r="M48" s="301">
        <v>0</v>
      </c>
      <c r="N48" s="301">
        <v>0</v>
      </c>
      <c r="O48" s="301">
        <v>0</v>
      </c>
      <c r="P48" s="319">
        <v>17</v>
      </c>
    </row>
    <row r="49" spans="1:16" ht="24" customHeight="1" x14ac:dyDescent="0.3">
      <c r="A49" s="10" t="s">
        <v>48</v>
      </c>
      <c r="B49" s="10" t="s">
        <v>211</v>
      </c>
      <c r="C49" s="10" t="s">
        <v>247</v>
      </c>
      <c r="D49" s="183" t="s">
        <v>172</v>
      </c>
      <c r="E49" s="186" t="s">
        <v>15</v>
      </c>
      <c r="F49" s="159"/>
      <c r="G49" s="160"/>
      <c r="H49" s="160"/>
      <c r="I49" s="160"/>
      <c r="J49" s="160"/>
      <c r="K49" s="220">
        <v>0</v>
      </c>
      <c r="L49" s="220">
        <v>0</v>
      </c>
      <c r="M49" s="220">
        <v>0</v>
      </c>
      <c r="N49" s="220">
        <v>0</v>
      </c>
      <c r="O49" s="220">
        <v>0</v>
      </c>
      <c r="P49" s="319">
        <v>1</v>
      </c>
    </row>
    <row r="50" spans="1:16" ht="24" customHeight="1" x14ac:dyDescent="0.3">
      <c r="A50" s="10" t="s">
        <v>48</v>
      </c>
      <c r="B50" s="10" t="s">
        <v>211</v>
      </c>
      <c r="C50" s="10" t="s">
        <v>248</v>
      </c>
      <c r="D50" s="187" t="s">
        <v>173</v>
      </c>
      <c r="E50" s="186" t="s">
        <v>15</v>
      </c>
      <c r="F50" s="179"/>
      <c r="G50" s="179"/>
      <c r="H50" s="179"/>
      <c r="I50" s="179"/>
      <c r="J50" s="213"/>
      <c r="K50" s="214">
        <v>0</v>
      </c>
      <c r="L50" s="214">
        <v>0</v>
      </c>
      <c r="M50" s="214">
        <v>0</v>
      </c>
      <c r="N50" s="214">
        <v>0</v>
      </c>
      <c r="O50" s="214">
        <v>0</v>
      </c>
      <c r="P50" s="319">
        <v>2</v>
      </c>
    </row>
    <row r="51" spans="1:16" ht="42.6" customHeight="1" x14ac:dyDescent="0.3">
      <c r="A51" s="10" t="s">
        <v>48</v>
      </c>
      <c r="B51" s="10" t="s">
        <v>211</v>
      </c>
      <c r="C51" s="10" t="s">
        <v>249</v>
      </c>
      <c r="D51" s="238" t="s">
        <v>176</v>
      </c>
      <c r="E51" s="13" t="s">
        <v>19</v>
      </c>
      <c r="F51" s="179"/>
      <c r="G51" s="179"/>
      <c r="H51" s="179"/>
      <c r="I51" s="179"/>
      <c r="J51" s="213"/>
      <c r="K51" s="214">
        <v>0</v>
      </c>
      <c r="L51" s="214">
        <v>0</v>
      </c>
      <c r="M51" s="214">
        <v>0</v>
      </c>
      <c r="N51" s="214">
        <v>0</v>
      </c>
      <c r="O51" s="214">
        <v>0</v>
      </c>
      <c r="P51" s="319">
        <v>3</v>
      </c>
    </row>
    <row r="52" spans="1:16" ht="24" customHeight="1" x14ac:dyDescent="0.3">
      <c r="A52" s="10" t="s">
        <v>48</v>
      </c>
      <c r="B52" s="10" t="s">
        <v>211</v>
      </c>
      <c r="C52" s="10" t="s">
        <v>250</v>
      </c>
      <c r="D52" s="239" t="s">
        <v>174</v>
      </c>
      <c r="E52" s="13" t="s">
        <v>16</v>
      </c>
      <c r="F52" s="179"/>
      <c r="G52" s="179"/>
      <c r="H52" s="179"/>
      <c r="I52" s="179"/>
      <c r="J52" s="213"/>
      <c r="K52" s="214">
        <v>0</v>
      </c>
      <c r="L52" s="214">
        <v>0</v>
      </c>
      <c r="M52" s="214">
        <v>0</v>
      </c>
      <c r="N52" s="214">
        <v>0</v>
      </c>
      <c r="O52" s="214">
        <v>0</v>
      </c>
      <c r="P52" s="319">
        <v>4</v>
      </c>
    </row>
    <row r="53" spans="1:16" ht="24" customHeight="1" x14ac:dyDescent="0.3">
      <c r="A53" s="10" t="s">
        <v>48</v>
      </c>
      <c r="B53" s="10" t="s">
        <v>211</v>
      </c>
      <c r="C53" s="10" t="s">
        <v>251</v>
      </c>
      <c r="D53" s="240" t="s">
        <v>175</v>
      </c>
      <c r="E53" s="13" t="s">
        <v>16</v>
      </c>
      <c r="F53" s="179"/>
      <c r="G53" s="179"/>
      <c r="H53" s="179"/>
      <c r="I53" s="179"/>
      <c r="J53" s="213"/>
      <c r="K53" s="214">
        <v>0</v>
      </c>
      <c r="L53" s="214">
        <v>0</v>
      </c>
      <c r="M53" s="214">
        <v>0</v>
      </c>
      <c r="N53" s="214">
        <v>0</v>
      </c>
      <c r="O53" s="214">
        <v>0</v>
      </c>
      <c r="P53" s="319">
        <v>5</v>
      </c>
    </row>
    <row r="54" spans="1:16" ht="39" customHeight="1" x14ac:dyDescent="0.3">
      <c r="A54" s="10" t="s">
        <v>48</v>
      </c>
      <c r="B54" s="10" t="s">
        <v>211</v>
      </c>
      <c r="C54" s="10" t="s">
        <v>252</v>
      </c>
      <c r="D54" s="241" t="s">
        <v>199</v>
      </c>
      <c r="E54" s="13" t="s">
        <v>19</v>
      </c>
      <c r="F54" s="179"/>
      <c r="G54" s="179"/>
      <c r="H54" s="179"/>
      <c r="I54" s="179"/>
      <c r="J54" s="213"/>
      <c r="K54" s="214">
        <v>0</v>
      </c>
      <c r="L54" s="214">
        <v>0</v>
      </c>
      <c r="M54" s="214">
        <v>0</v>
      </c>
      <c r="N54" s="214">
        <v>0</v>
      </c>
      <c r="O54" s="214">
        <v>0</v>
      </c>
      <c r="P54" s="319">
        <v>6</v>
      </c>
    </row>
    <row r="55" spans="1:16" ht="26.25" customHeight="1" x14ac:dyDescent="0.3">
      <c r="A55" s="10" t="s">
        <v>48</v>
      </c>
      <c r="B55" s="10" t="s">
        <v>211</v>
      </c>
      <c r="C55" s="10" t="s">
        <v>253</v>
      </c>
      <c r="D55" s="183" t="s">
        <v>127</v>
      </c>
      <c r="E55" s="11" t="s">
        <v>15</v>
      </c>
      <c r="F55" s="12">
        <v>0</v>
      </c>
      <c r="G55" s="159">
        <v>1</v>
      </c>
      <c r="H55" s="159">
        <v>1</v>
      </c>
      <c r="I55" s="159">
        <v>1</v>
      </c>
      <c r="J55" s="159">
        <v>2</v>
      </c>
      <c r="K55" s="302">
        <v>1</v>
      </c>
      <c r="L55" s="302">
        <v>1</v>
      </c>
      <c r="M55" s="302">
        <v>1</v>
      </c>
      <c r="N55" s="301">
        <v>0</v>
      </c>
      <c r="O55" s="301">
        <v>0</v>
      </c>
      <c r="P55" s="319">
        <v>7</v>
      </c>
    </row>
    <row r="56" spans="1:16" ht="26.25" customHeight="1" x14ac:dyDescent="0.3">
      <c r="A56" s="10" t="s">
        <v>48</v>
      </c>
      <c r="B56" s="10" t="s">
        <v>211</v>
      </c>
      <c r="C56" s="10" t="s">
        <v>254</v>
      </c>
      <c r="D56" s="187" t="s">
        <v>126</v>
      </c>
      <c r="E56" s="11" t="s">
        <v>15</v>
      </c>
      <c r="F56" s="12"/>
      <c r="G56" s="159"/>
      <c r="H56" s="159"/>
      <c r="I56" s="159"/>
      <c r="J56" s="159"/>
      <c r="K56" s="302">
        <v>1</v>
      </c>
      <c r="L56" s="302">
        <v>1</v>
      </c>
      <c r="M56" s="303">
        <v>1</v>
      </c>
      <c r="N56" s="304">
        <v>0</v>
      </c>
      <c r="O56" s="304">
        <v>0</v>
      </c>
      <c r="P56" s="319">
        <v>8</v>
      </c>
    </row>
    <row r="57" spans="1:16" ht="42" customHeight="1" x14ac:dyDescent="0.3">
      <c r="A57" s="10" t="s">
        <v>48</v>
      </c>
      <c r="B57" s="10" t="s">
        <v>211</v>
      </c>
      <c r="C57" s="10" t="s">
        <v>255</v>
      </c>
      <c r="D57" s="238" t="s">
        <v>103</v>
      </c>
      <c r="E57" s="13" t="s">
        <v>19</v>
      </c>
      <c r="F57" s="12"/>
      <c r="G57" s="159"/>
      <c r="H57" s="159"/>
      <c r="I57" s="159"/>
      <c r="J57" s="159"/>
      <c r="K57" s="302">
        <f>K56/K55*100</f>
        <v>100</v>
      </c>
      <c r="L57" s="302">
        <f t="shared" ref="L57:M57" si="3">L56/L55*100</f>
        <v>100</v>
      </c>
      <c r="M57" s="302">
        <f t="shared" si="3"/>
        <v>100</v>
      </c>
      <c r="N57" s="302">
        <v>0</v>
      </c>
      <c r="O57" s="302">
        <v>0</v>
      </c>
      <c r="P57" s="319">
        <v>9</v>
      </c>
    </row>
    <row r="58" spans="1:16" ht="26.25" customHeight="1" x14ac:dyDescent="0.3">
      <c r="A58" s="10" t="s">
        <v>48</v>
      </c>
      <c r="B58" s="10" t="s">
        <v>211</v>
      </c>
      <c r="C58" s="10" t="s">
        <v>256</v>
      </c>
      <c r="D58" s="239" t="s">
        <v>20</v>
      </c>
      <c r="E58" s="13" t="s">
        <v>16</v>
      </c>
      <c r="F58" s="12"/>
      <c r="G58" s="159"/>
      <c r="H58" s="159"/>
      <c r="I58" s="159"/>
      <c r="J58" s="159"/>
      <c r="K58" s="305">
        <v>124</v>
      </c>
      <c r="L58" s="305">
        <v>474</v>
      </c>
      <c r="M58" s="305">
        <v>474</v>
      </c>
      <c r="N58" s="304">
        <v>0</v>
      </c>
      <c r="O58" s="304">
        <v>0</v>
      </c>
      <c r="P58" s="319">
        <v>10</v>
      </c>
    </row>
    <row r="59" spans="1:16" ht="16.8" customHeight="1" x14ac:dyDescent="0.3">
      <c r="A59" s="10" t="s">
        <v>48</v>
      </c>
      <c r="B59" s="10" t="s">
        <v>211</v>
      </c>
      <c r="C59" s="10" t="s">
        <v>257</v>
      </c>
      <c r="D59" s="240" t="s">
        <v>18</v>
      </c>
      <c r="E59" s="13" t="s">
        <v>16</v>
      </c>
      <c r="F59" s="14">
        <v>0</v>
      </c>
      <c r="G59" s="174">
        <v>4953</v>
      </c>
      <c r="H59" s="174">
        <v>5525</v>
      </c>
      <c r="I59" s="174">
        <v>6056</v>
      </c>
      <c r="J59" s="174">
        <v>6206</v>
      </c>
      <c r="K59" s="305">
        <v>124</v>
      </c>
      <c r="L59" s="305">
        <f>L58</f>
        <v>474</v>
      </c>
      <c r="M59" s="305">
        <f>M58</f>
        <v>474</v>
      </c>
      <c r="N59" s="155">
        <v>0</v>
      </c>
      <c r="O59" s="155">
        <v>0</v>
      </c>
      <c r="P59" s="319">
        <v>11</v>
      </c>
    </row>
    <row r="60" spans="1:16" ht="42" customHeight="1" x14ac:dyDescent="0.3">
      <c r="A60" s="10" t="s">
        <v>48</v>
      </c>
      <c r="B60" s="10" t="s">
        <v>211</v>
      </c>
      <c r="C60" s="10" t="s">
        <v>258</v>
      </c>
      <c r="D60" s="241" t="s">
        <v>207</v>
      </c>
      <c r="E60" s="13" t="s">
        <v>19</v>
      </c>
      <c r="F60" s="14"/>
      <c r="G60" s="174"/>
      <c r="H60" s="174"/>
      <c r="I60" s="174"/>
      <c r="J60" s="174"/>
      <c r="K60" s="305">
        <f>K59/K58*100</f>
        <v>100</v>
      </c>
      <c r="L60" s="305">
        <f t="shared" ref="L60" si="4">L59/L58*100</f>
        <v>100</v>
      </c>
      <c r="M60" s="305">
        <f>M59/M58*100</f>
        <v>100</v>
      </c>
      <c r="N60" s="305">
        <v>0</v>
      </c>
      <c r="O60" s="305">
        <v>0</v>
      </c>
      <c r="P60" s="319">
        <v>12</v>
      </c>
    </row>
    <row r="61" spans="1:16" ht="42" customHeight="1" x14ac:dyDescent="0.3">
      <c r="A61" s="10" t="s">
        <v>48</v>
      </c>
      <c r="B61" s="10" t="s">
        <v>211</v>
      </c>
      <c r="C61" s="10" t="s">
        <v>259</v>
      </c>
      <c r="D61" s="241" t="s">
        <v>198</v>
      </c>
      <c r="E61" s="13" t="s">
        <v>134</v>
      </c>
      <c r="F61" s="158"/>
      <c r="G61" s="161"/>
      <c r="H61" s="161"/>
      <c r="I61" s="161"/>
      <c r="J61" s="161"/>
      <c r="K61" s="281">
        <v>0</v>
      </c>
      <c r="L61" s="281">
        <v>0</v>
      </c>
      <c r="M61" s="281">
        <v>0</v>
      </c>
      <c r="N61" s="281">
        <v>0</v>
      </c>
      <c r="O61" s="281">
        <v>0</v>
      </c>
      <c r="P61" s="319">
        <v>13</v>
      </c>
    </row>
    <row r="62" spans="1:16" ht="24.6" customHeight="1" x14ac:dyDescent="0.3">
      <c r="A62" s="10" t="s">
        <v>48</v>
      </c>
      <c r="B62" s="10" t="s">
        <v>211</v>
      </c>
      <c r="C62" s="10" t="s">
        <v>260</v>
      </c>
      <c r="D62" s="241" t="s">
        <v>136</v>
      </c>
      <c r="E62" s="13" t="s">
        <v>138</v>
      </c>
      <c r="F62" s="158"/>
      <c r="G62" s="161"/>
      <c r="H62" s="161"/>
      <c r="I62" s="161"/>
      <c r="J62" s="161"/>
      <c r="K62" s="281" t="s">
        <v>141</v>
      </c>
      <c r="L62" s="281" t="s">
        <v>141</v>
      </c>
      <c r="M62" s="281" t="s">
        <v>141</v>
      </c>
      <c r="N62" s="281" t="s">
        <v>141</v>
      </c>
      <c r="O62" s="281" t="s">
        <v>141</v>
      </c>
      <c r="P62" s="319">
        <v>14</v>
      </c>
    </row>
    <row r="63" spans="1:16" ht="21.6" customHeight="1" x14ac:dyDescent="0.3">
      <c r="A63" s="10" t="s">
        <v>48</v>
      </c>
      <c r="B63" s="10" t="s">
        <v>211</v>
      </c>
      <c r="C63" s="10" t="s">
        <v>261</v>
      </c>
      <c r="D63" s="241" t="s">
        <v>137</v>
      </c>
      <c r="E63" s="13" t="s">
        <v>138</v>
      </c>
      <c r="F63" s="158"/>
      <c r="G63" s="161"/>
      <c r="H63" s="161"/>
      <c r="I63" s="161"/>
      <c r="J63" s="161"/>
      <c r="K63" s="281" t="s">
        <v>141</v>
      </c>
      <c r="L63" s="281" t="s">
        <v>141</v>
      </c>
      <c r="M63" s="281" t="s">
        <v>141</v>
      </c>
      <c r="N63" s="281" t="s">
        <v>141</v>
      </c>
      <c r="O63" s="281" t="s">
        <v>141</v>
      </c>
      <c r="P63" s="319">
        <v>15</v>
      </c>
    </row>
    <row r="64" spans="1:16" x14ac:dyDescent="0.3">
      <c r="A64" s="10" t="s">
        <v>48</v>
      </c>
      <c r="B64" s="10" t="s">
        <v>211</v>
      </c>
      <c r="C64" s="10"/>
      <c r="D64" s="359" t="s">
        <v>334</v>
      </c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</row>
    <row r="65" spans="1:16" hidden="1" x14ac:dyDescent="0.3">
      <c r="A65" s="10" t="s">
        <v>48</v>
      </c>
      <c r="B65" s="10" t="s">
        <v>211</v>
      </c>
      <c r="C65" s="10" t="s">
        <v>264</v>
      </c>
      <c r="D65" s="183" t="s">
        <v>17</v>
      </c>
      <c r="E65" s="11" t="s">
        <v>15</v>
      </c>
      <c r="F65" s="159">
        <v>0</v>
      </c>
      <c r="G65" s="159">
        <v>3</v>
      </c>
      <c r="H65" s="159">
        <v>3</v>
      </c>
      <c r="I65" s="159">
        <v>3</v>
      </c>
      <c r="J65" s="159">
        <v>5</v>
      </c>
      <c r="K65" s="297">
        <v>0</v>
      </c>
      <c r="L65" s="297">
        <v>0</v>
      </c>
      <c r="M65" s="297">
        <v>0</v>
      </c>
      <c r="N65" s="297">
        <v>0</v>
      </c>
      <c r="O65" s="297">
        <v>0</v>
      </c>
    </row>
    <row r="66" spans="1:16" ht="24" x14ac:dyDescent="0.3">
      <c r="A66" s="10" t="s">
        <v>48</v>
      </c>
      <c r="B66" s="10" t="s">
        <v>211</v>
      </c>
      <c r="C66" s="10" t="s">
        <v>262</v>
      </c>
      <c r="D66" s="183" t="s">
        <v>172</v>
      </c>
      <c r="E66" s="186" t="s">
        <v>15</v>
      </c>
      <c r="F66" s="159"/>
      <c r="G66" s="160"/>
      <c r="H66" s="160"/>
      <c r="I66" s="160"/>
      <c r="J66" s="160"/>
      <c r="K66" s="220">
        <v>0</v>
      </c>
      <c r="L66" s="220">
        <v>0</v>
      </c>
      <c r="M66" s="220">
        <v>0</v>
      </c>
      <c r="N66" s="220">
        <v>0</v>
      </c>
      <c r="O66" s="220">
        <v>0</v>
      </c>
      <c r="P66" s="319">
        <v>1</v>
      </c>
    </row>
    <row r="67" spans="1:16" ht="24" x14ac:dyDescent="0.3">
      <c r="A67" s="10" t="s">
        <v>48</v>
      </c>
      <c r="B67" s="10" t="s">
        <v>211</v>
      </c>
      <c r="C67" s="10" t="s">
        <v>263</v>
      </c>
      <c r="D67" s="187" t="s">
        <v>173</v>
      </c>
      <c r="E67" s="186" t="s">
        <v>15</v>
      </c>
      <c r="F67" s="179"/>
      <c r="G67" s="179"/>
      <c r="H67" s="179"/>
      <c r="I67" s="179"/>
      <c r="J67" s="213"/>
      <c r="K67" s="276">
        <v>0</v>
      </c>
      <c r="L67" s="276">
        <v>0</v>
      </c>
      <c r="M67" s="276">
        <v>0</v>
      </c>
      <c r="N67" s="276">
        <v>0</v>
      </c>
      <c r="O67" s="276">
        <v>0</v>
      </c>
      <c r="P67" s="319">
        <v>2</v>
      </c>
    </row>
    <row r="68" spans="1:16" ht="36" x14ac:dyDescent="0.3">
      <c r="A68" s="10" t="s">
        <v>48</v>
      </c>
      <c r="B68" s="10" t="s">
        <v>211</v>
      </c>
      <c r="C68" s="10" t="s">
        <v>264</v>
      </c>
      <c r="D68" s="238" t="s">
        <v>176</v>
      </c>
      <c r="E68" s="13" t="s">
        <v>19</v>
      </c>
      <c r="F68" s="179"/>
      <c r="G68" s="179"/>
      <c r="H68" s="179"/>
      <c r="I68" s="179"/>
      <c r="J68" s="213"/>
      <c r="K68" s="214">
        <v>0</v>
      </c>
      <c r="L68" s="214">
        <v>0</v>
      </c>
      <c r="M68" s="214">
        <v>0</v>
      </c>
      <c r="N68" s="214">
        <v>0</v>
      </c>
      <c r="O68" s="214">
        <v>0</v>
      </c>
      <c r="P68" s="319">
        <v>3</v>
      </c>
    </row>
    <row r="69" spans="1:16" ht="24" x14ac:dyDescent="0.3">
      <c r="A69" s="10" t="s">
        <v>48</v>
      </c>
      <c r="B69" s="10" t="s">
        <v>211</v>
      </c>
      <c r="C69" s="10" t="s">
        <v>265</v>
      </c>
      <c r="D69" s="239" t="s">
        <v>174</v>
      </c>
      <c r="E69" s="13" t="s">
        <v>16</v>
      </c>
      <c r="F69" s="179"/>
      <c r="G69" s="179"/>
      <c r="H69" s="179"/>
      <c r="I69" s="179"/>
      <c r="J69" s="213"/>
      <c r="K69" s="214">
        <v>0</v>
      </c>
      <c r="L69" s="214">
        <v>0</v>
      </c>
      <c r="M69" s="214">
        <v>0</v>
      </c>
      <c r="N69" s="214">
        <v>0</v>
      </c>
      <c r="O69" s="214">
        <v>0</v>
      </c>
      <c r="P69" s="319">
        <v>4</v>
      </c>
    </row>
    <row r="70" spans="1:16" x14ac:dyDescent="0.3">
      <c r="A70" s="10" t="s">
        <v>48</v>
      </c>
      <c r="B70" s="10" t="s">
        <v>211</v>
      </c>
      <c r="C70" s="10" t="s">
        <v>266</v>
      </c>
      <c r="D70" s="240" t="s">
        <v>175</v>
      </c>
      <c r="E70" s="13" t="s">
        <v>16</v>
      </c>
      <c r="F70" s="179"/>
      <c r="G70" s="179"/>
      <c r="H70" s="179"/>
      <c r="I70" s="179"/>
      <c r="J70" s="213"/>
      <c r="K70" s="214">
        <v>0</v>
      </c>
      <c r="L70" s="214">
        <v>0</v>
      </c>
      <c r="M70" s="214">
        <v>0</v>
      </c>
      <c r="N70" s="214">
        <v>0</v>
      </c>
      <c r="O70" s="214">
        <v>0</v>
      </c>
      <c r="P70" s="319">
        <v>5</v>
      </c>
    </row>
    <row r="71" spans="1:16" ht="36" x14ac:dyDescent="0.3">
      <c r="A71" s="10" t="s">
        <v>48</v>
      </c>
      <c r="B71" s="10" t="s">
        <v>211</v>
      </c>
      <c r="C71" s="10" t="s">
        <v>267</v>
      </c>
      <c r="D71" s="241" t="s">
        <v>199</v>
      </c>
      <c r="E71" s="13" t="s">
        <v>19</v>
      </c>
      <c r="F71" s="179"/>
      <c r="G71" s="179"/>
      <c r="H71" s="179"/>
      <c r="I71" s="179"/>
      <c r="J71" s="213"/>
      <c r="K71" s="214">
        <v>0</v>
      </c>
      <c r="L71" s="214">
        <v>0</v>
      </c>
      <c r="M71" s="214">
        <v>0</v>
      </c>
      <c r="N71" s="214">
        <v>0</v>
      </c>
      <c r="O71" s="214">
        <v>0</v>
      </c>
      <c r="P71" s="319">
        <v>6</v>
      </c>
    </row>
    <row r="72" spans="1:16" ht="24" x14ac:dyDescent="0.3">
      <c r="A72" s="10" t="s">
        <v>48</v>
      </c>
      <c r="B72" s="10" t="s">
        <v>211</v>
      </c>
      <c r="C72" s="10" t="s">
        <v>268</v>
      </c>
      <c r="D72" s="183" t="s">
        <v>127</v>
      </c>
      <c r="E72" s="11" t="s">
        <v>15</v>
      </c>
      <c r="F72" s="12">
        <v>0</v>
      </c>
      <c r="G72" s="12">
        <v>1</v>
      </c>
      <c r="H72" s="12">
        <v>1</v>
      </c>
      <c r="I72" s="12">
        <v>1</v>
      </c>
      <c r="J72" s="12">
        <v>2</v>
      </c>
      <c r="K72" s="297">
        <v>1</v>
      </c>
      <c r="L72" s="297">
        <v>0</v>
      </c>
      <c r="M72" s="297">
        <v>0</v>
      </c>
      <c r="N72" s="155">
        <v>0</v>
      </c>
      <c r="O72" s="155">
        <v>0</v>
      </c>
      <c r="P72" s="319">
        <v>7</v>
      </c>
    </row>
    <row r="73" spans="1:16" ht="24" x14ac:dyDescent="0.3">
      <c r="A73" s="10" t="s">
        <v>48</v>
      </c>
      <c r="B73" s="10" t="s">
        <v>211</v>
      </c>
      <c r="C73" s="10" t="s">
        <v>269</v>
      </c>
      <c r="D73" s="187" t="s">
        <v>126</v>
      </c>
      <c r="E73" s="11" t="s">
        <v>15</v>
      </c>
      <c r="F73" s="12"/>
      <c r="G73" s="12"/>
      <c r="H73" s="12"/>
      <c r="I73" s="12"/>
      <c r="J73" s="12"/>
      <c r="K73" s="306">
        <v>1</v>
      </c>
      <c r="L73" s="306">
        <v>0</v>
      </c>
      <c r="M73" s="307">
        <v>0</v>
      </c>
      <c r="N73" s="155">
        <v>0</v>
      </c>
      <c r="O73" s="155">
        <v>0</v>
      </c>
      <c r="P73" s="319">
        <v>8</v>
      </c>
    </row>
    <row r="74" spans="1:16" ht="36" x14ac:dyDescent="0.3">
      <c r="A74" s="10" t="s">
        <v>48</v>
      </c>
      <c r="B74" s="10" t="s">
        <v>211</v>
      </c>
      <c r="C74" s="10" t="s">
        <v>270</v>
      </c>
      <c r="D74" s="238" t="s">
        <v>103</v>
      </c>
      <c r="E74" s="13" t="s">
        <v>19</v>
      </c>
      <c r="F74" s="12"/>
      <c r="G74" s="12"/>
      <c r="H74" s="12"/>
      <c r="I74" s="12"/>
      <c r="J74" s="12"/>
      <c r="K74" s="308">
        <f>K73/K72*100</f>
        <v>100</v>
      </c>
      <c r="L74" s="308">
        <v>0</v>
      </c>
      <c r="M74" s="308">
        <v>0</v>
      </c>
      <c r="N74" s="308">
        <v>0</v>
      </c>
      <c r="O74" s="308">
        <v>0</v>
      </c>
      <c r="P74" s="319">
        <v>9</v>
      </c>
    </row>
    <row r="75" spans="1:16" ht="24" x14ac:dyDescent="0.3">
      <c r="A75" s="10" t="s">
        <v>48</v>
      </c>
      <c r="B75" s="10" t="s">
        <v>211</v>
      </c>
      <c r="C75" s="10" t="s">
        <v>271</v>
      </c>
      <c r="D75" s="239" t="s">
        <v>20</v>
      </c>
      <c r="E75" s="13" t="s">
        <v>16</v>
      </c>
      <c r="F75" s="12"/>
      <c r="G75" s="12"/>
      <c r="H75" s="12"/>
      <c r="I75" s="12"/>
      <c r="J75" s="12"/>
      <c r="K75" s="340">
        <v>100</v>
      </c>
      <c r="L75" s="309">
        <v>0</v>
      </c>
      <c r="M75" s="309">
        <v>0</v>
      </c>
      <c r="N75" s="309">
        <v>0</v>
      </c>
      <c r="O75" s="309">
        <v>0</v>
      </c>
      <c r="P75" s="319">
        <v>10</v>
      </c>
    </row>
    <row r="76" spans="1:16" x14ac:dyDescent="0.3">
      <c r="A76" s="10" t="s">
        <v>48</v>
      </c>
      <c r="B76" s="10" t="s">
        <v>211</v>
      </c>
      <c r="C76" s="10" t="s">
        <v>272</v>
      </c>
      <c r="D76" s="240" t="s">
        <v>18</v>
      </c>
      <c r="E76" s="13" t="s">
        <v>16</v>
      </c>
      <c r="F76" s="160">
        <v>15000</v>
      </c>
      <c r="G76" s="160">
        <v>15000</v>
      </c>
      <c r="H76" s="160">
        <v>15000</v>
      </c>
      <c r="I76" s="160">
        <v>15000</v>
      </c>
      <c r="J76" s="160">
        <v>15000</v>
      </c>
      <c r="K76" s="340">
        <v>100</v>
      </c>
      <c r="L76" s="281">
        <v>0</v>
      </c>
      <c r="M76" s="281">
        <v>0</v>
      </c>
      <c r="N76" s="281">
        <v>0</v>
      </c>
      <c r="O76" s="281">
        <v>0</v>
      </c>
      <c r="P76" s="319">
        <v>11</v>
      </c>
    </row>
    <row r="77" spans="1:16" ht="36" x14ac:dyDescent="0.3">
      <c r="A77" s="10" t="s">
        <v>48</v>
      </c>
      <c r="B77" s="10" t="s">
        <v>211</v>
      </c>
      <c r="C77" s="10" t="s">
        <v>273</v>
      </c>
      <c r="D77" s="241" t="s">
        <v>207</v>
      </c>
      <c r="E77" s="13" t="s">
        <v>19</v>
      </c>
      <c r="F77" s="185"/>
      <c r="G77" s="185"/>
      <c r="H77" s="185"/>
      <c r="I77" s="185"/>
      <c r="J77" s="185"/>
      <c r="K77" s="214">
        <f>K76/K75*100</f>
        <v>100</v>
      </c>
      <c r="L77" s="214">
        <v>0</v>
      </c>
      <c r="M77" s="214">
        <v>0</v>
      </c>
      <c r="N77" s="214">
        <v>0</v>
      </c>
      <c r="O77" s="214">
        <v>0</v>
      </c>
      <c r="P77" s="319">
        <v>12</v>
      </c>
    </row>
    <row r="78" spans="1:16" ht="36" x14ac:dyDescent="0.3">
      <c r="A78" s="10" t="s">
        <v>48</v>
      </c>
      <c r="B78" s="10" t="s">
        <v>211</v>
      </c>
      <c r="C78" s="10" t="s">
        <v>274</v>
      </c>
      <c r="D78" s="241" t="s">
        <v>198</v>
      </c>
      <c r="E78" s="13" t="s">
        <v>134</v>
      </c>
      <c r="F78" s="158"/>
      <c r="G78" s="161"/>
      <c r="H78" s="161"/>
      <c r="I78" s="161"/>
      <c r="J78" s="161"/>
      <c r="K78" s="281">
        <v>0</v>
      </c>
      <c r="L78" s="281">
        <v>0</v>
      </c>
      <c r="M78" s="281">
        <v>0</v>
      </c>
      <c r="N78" s="281">
        <v>0</v>
      </c>
      <c r="O78" s="281">
        <v>0</v>
      </c>
      <c r="P78" s="319">
        <v>13</v>
      </c>
    </row>
    <row r="79" spans="1:16" ht="24" x14ac:dyDescent="0.3">
      <c r="A79" s="10" t="s">
        <v>48</v>
      </c>
      <c r="B79" s="10" t="s">
        <v>211</v>
      </c>
      <c r="C79" s="10" t="s">
        <v>275</v>
      </c>
      <c r="D79" s="241" t="s">
        <v>136</v>
      </c>
      <c r="E79" s="13" t="s">
        <v>138</v>
      </c>
      <c r="F79" s="158"/>
      <c r="G79" s="161"/>
      <c r="H79" s="161"/>
      <c r="I79" s="161"/>
      <c r="J79" s="161"/>
      <c r="K79" s="281" t="s">
        <v>141</v>
      </c>
      <c r="L79" s="281" t="s">
        <v>141</v>
      </c>
      <c r="M79" s="281" t="s">
        <v>141</v>
      </c>
      <c r="N79" s="281" t="s">
        <v>141</v>
      </c>
      <c r="O79" s="281" t="s">
        <v>141</v>
      </c>
      <c r="P79" s="319">
        <v>14</v>
      </c>
    </row>
    <row r="80" spans="1:16" x14ac:dyDescent="0.3">
      <c r="A80" s="10" t="s">
        <v>48</v>
      </c>
      <c r="B80" s="10" t="s">
        <v>211</v>
      </c>
      <c r="C80" s="10" t="s">
        <v>276</v>
      </c>
      <c r="D80" s="241" t="s">
        <v>137</v>
      </c>
      <c r="E80" s="13" t="s">
        <v>138</v>
      </c>
      <c r="F80" s="158"/>
      <c r="G80" s="161"/>
      <c r="H80" s="161"/>
      <c r="I80" s="161"/>
      <c r="J80" s="161"/>
      <c r="K80" s="281" t="s">
        <v>141</v>
      </c>
      <c r="L80" s="281" t="s">
        <v>141</v>
      </c>
      <c r="M80" s="281" t="s">
        <v>141</v>
      </c>
      <c r="N80" s="281" t="s">
        <v>141</v>
      </c>
      <c r="O80" s="281" t="s">
        <v>141</v>
      </c>
      <c r="P80" s="319">
        <v>15</v>
      </c>
    </row>
    <row r="81" spans="1:16" x14ac:dyDescent="0.3">
      <c r="A81" s="10" t="s">
        <v>48</v>
      </c>
      <c r="B81" s="10" t="s">
        <v>211</v>
      </c>
      <c r="C81" s="10"/>
      <c r="D81" s="359" t="s">
        <v>333</v>
      </c>
      <c r="E81" s="359"/>
      <c r="F81" s="359"/>
      <c r="G81" s="359"/>
      <c r="H81" s="359"/>
      <c r="I81" s="359"/>
      <c r="J81" s="359"/>
      <c r="K81" s="359"/>
      <c r="L81" s="359"/>
      <c r="M81" s="359"/>
      <c r="N81" s="359"/>
      <c r="O81" s="359"/>
    </row>
    <row r="82" spans="1:16" ht="24" x14ac:dyDescent="0.3">
      <c r="A82" s="10" t="s">
        <v>48</v>
      </c>
      <c r="B82" s="10" t="s">
        <v>211</v>
      </c>
      <c r="C82" s="10" t="s">
        <v>277</v>
      </c>
      <c r="D82" s="288" t="s">
        <v>172</v>
      </c>
      <c r="E82" s="289" t="s">
        <v>15</v>
      </c>
      <c r="F82" s="287"/>
      <c r="G82" s="287"/>
      <c r="H82" s="287"/>
      <c r="I82" s="287"/>
      <c r="J82" s="287"/>
      <c r="K82" s="327">
        <v>0</v>
      </c>
      <c r="L82" s="327">
        <v>0</v>
      </c>
      <c r="M82" s="327">
        <v>0</v>
      </c>
      <c r="N82" s="293">
        <v>0</v>
      </c>
      <c r="O82" s="293">
        <v>0</v>
      </c>
      <c r="P82" s="319">
        <v>1</v>
      </c>
    </row>
    <row r="83" spans="1:16" ht="24" x14ac:dyDescent="0.3">
      <c r="A83" s="10" t="s">
        <v>48</v>
      </c>
      <c r="B83" s="10" t="s">
        <v>211</v>
      </c>
      <c r="C83" s="10" t="s">
        <v>278</v>
      </c>
      <c r="D83" s="321" t="s">
        <v>173</v>
      </c>
      <c r="E83" s="289" t="s">
        <v>15</v>
      </c>
      <c r="F83" s="290">
        <v>3</v>
      </c>
      <c r="G83" s="291">
        <v>0</v>
      </c>
      <c r="H83" s="291">
        <v>0</v>
      </c>
      <c r="I83" s="291">
        <v>0</v>
      </c>
      <c r="J83" s="290">
        <v>2</v>
      </c>
      <c r="K83" s="294">
        <v>0</v>
      </c>
      <c r="L83" s="310">
        <v>0</v>
      </c>
      <c r="M83" s="311">
        <v>0</v>
      </c>
      <c r="N83" s="295">
        <v>0</v>
      </c>
      <c r="O83" s="295">
        <v>0</v>
      </c>
      <c r="P83" s="319">
        <v>2</v>
      </c>
    </row>
    <row r="84" spans="1:16" ht="36" x14ac:dyDescent="0.3">
      <c r="A84" s="10" t="s">
        <v>48</v>
      </c>
      <c r="B84" s="10" t="s">
        <v>211</v>
      </c>
      <c r="C84" s="10" t="s">
        <v>279</v>
      </c>
      <c r="D84" s="238" t="s">
        <v>176</v>
      </c>
      <c r="E84" s="171" t="s">
        <v>104</v>
      </c>
      <c r="F84" s="162">
        <v>18</v>
      </c>
      <c r="G84" s="152">
        <v>0</v>
      </c>
      <c r="H84" s="152">
        <v>0</v>
      </c>
      <c r="I84" s="152">
        <v>0</v>
      </c>
      <c r="J84" s="162">
        <v>28.5</v>
      </c>
      <c r="K84" s="286">
        <v>0</v>
      </c>
      <c r="L84" s="312">
        <v>0</v>
      </c>
      <c r="M84" s="313">
        <v>0</v>
      </c>
      <c r="N84" s="155">
        <v>0</v>
      </c>
      <c r="O84" s="155">
        <v>0</v>
      </c>
      <c r="P84" s="319">
        <v>3</v>
      </c>
    </row>
    <row r="85" spans="1:16" ht="24" x14ac:dyDescent="0.3">
      <c r="A85" s="10" t="s">
        <v>48</v>
      </c>
      <c r="B85" s="10" t="s">
        <v>211</v>
      </c>
      <c r="C85" s="10" t="s">
        <v>280</v>
      </c>
      <c r="D85" s="239" t="s">
        <v>174</v>
      </c>
      <c r="E85" s="13" t="s">
        <v>16</v>
      </c>
      <c r="F85" s="179"/>
      <c r="G85" s="179"/>
      <c r="H85" s="179"/>
      <c r="I85" s="179"/>
      <c r="J85" s="213"/>
      <c r="K85" s="214">
        <v>0</v>
      </c>
      <c r="L85" s="214">
        <v>0</v>
      </c>
      <c r="M85" s="214">
        <v>0</v>
      </c>
      <c r="N85" s="214">
        <v>0</v>
      </c>
      <c r="O85" s="214">
        <v>0</v>
      </c>
      <c r="P85" s="319">
        <v>4</v>
      </c>
    </row>
    <row r="86" spans="1:16" x14ac:dyDescent="0.3">
      <c r="A86" s="10" t="s">
        <v>48</v>
      </c>
      <c r="B86" s="10" t="s">
        <v>211</v>
      </c>
      <c r="C86" s="10" t="s">
        <v>281</v>
      </c>
      <c r="D86" s="240" t="s">
        <v>175</v>
      </c>
      <c r="E86" s="13" t="s">
        <v>16</v>
      </c>
      <c r="F86" s="179"/>
      <c r="G86" s="179"/>
      <c r="H86" s="179"/>
      <c r="I86" s="179"/>
      <c r="J86" s="213"/>
      <c r="K86" s="214">
        <v>0</v>
      </c>
      <c r="L86" s="214">
        <v>0</v>
      </c>
      <c r="M86" s="214">
        <v>0</v>
      </c>
      <c r="N86" s="214">
        <v>0</v>
      </c>
      <c r="O86" s="214">
        <v>0</v>
      </c>
      <c r="P86" s="319">
        <v>5</v>
      </c>
    </row>
    <row r="87" spans="1:16" ht="36" x14ac:dyDescent="0.3">
      <c r="A87" s="10" t="s">
        <v>48</v>
      </c>
      <c r="B87" s="10" t="s">
        <v>211</v>
      </c>
      <c r="C87" s="10" t="s">
        <v>282</v>
      </c>
      <c r="D87" s="241" t="s">
        <v>199</v>
      </c>
      <c r="E87" s="13" t="s">
        <v>19</v>
      </c>
      <c r="F87" s="179"/>
      <c r="G87" s="179"/>
      <c r="H87" s="179"/>
      <c r="I87" s="179"/>
      <c r="J87" s="213"/>
      <c r="K87" s="214">
        <v>0</v>
      </c>
      <c r="L87" s="214">
        <v>0</v>
      </c>
      <c r="M87" s="214">
        <v>0</v>
      </c>
      <c r="N87" s="214">
        <v>0</v>
      </c>
      <c r="O87" s="214">
        <v>0</v>
      </c>
      <c r="P87" s="319">
        <v>6</v>
      </c>
    </row>
    <row r="88" spans="1:16" ht="24" x14ac:dyDescent="0.3">
      <c r="A88" s="10" t="s">
        <v>48</v>
      </c>
      <c r="B88" s="10" t="s">
        <v>211</v>
      </c>
      <c r="C88" s="10" t="s">
        <v>283</v>
      </c>
      <c r="D88" s="183" t="s">
        <v>127</v>
      </c>
      <c r="E88" s="11" t="s">
        <v>15</v>
      </c>
      <c r="F88" s="179"/>
      <c r="G88" s="179"/>
      <c r="H88" s="179"/>
      <c r="I88" s="179"/>
      <c r="J88" s="213"/>
      <c r="K88" s="276">
        <v>1</v>
      </c>
      <c r="L88" s="214">
        <v>1</v>
      </c>
      <c r="M88" s="214">
        <v>1</v>
      </c>
      <c r="N88" s="214">
        <v>0</v>
      </c>
      <c r="O88" s="214">
        <v>0</v>
      </c>
      <c r="P88" s="319">
        <v>7</v>
      </c>
    </row>
    <row r="89" spans="1:16" ht="24" x14ac:dyDescent="0.3">
      <c r="A89" s="10" t="s">
        <v>48</v>
      </c>
      <c r="B89" s="10" t="s">
        <v>211</v>
      </c>
      <c r="C89" s="10" t="s">
        <v>284</v>
      </c>
      <c r="D89" s="187" t="s">
        <v>126</v>
      </c>
      <c r="E89" s="11" t="s">
        <v>15</v>
      </c>
      <c r="F89" s="179"/>
      <c r="G89" s="179"/>
      <c r="H89" s="179"/>
      <c r="I89" s="179"/>
      <c r="J89" s="213"/>
      <c r="K89" s="276">
        <v>1</v>
      </c>
      <c r="L89" s="214">
        <v>1</v>
      </c>
      <c r="M89" s="214">
        <v>1</v>
      </c>
      <c r="N89" s="214">
        <v>0</v>
      </c>
      <c r="O89" s="214">
        <v>0</v>
      </c>
      <c r="P89" s="319">
        <v>8</v>
      </c>
    </row>
    <row r="90" spans="1:16" ht="36" x14ac:dyDescent="0.3">
      <c r="A90" s="10" t="s">
        <v>48</v>
      </c>
      <c r="B90" s="10" t="s">
        <v>211</v>
      </c>
      <c r="C90" s="10" t="s">
        <v>285</v>
      </c>
      <c r="D90" s="238" t="s">
        <v>103</v>
      </c>
      <c r="E90" s="13" t="s">
        <v>19</v>
      </c>
      <c r="F90" s="179"/>
      <c r="G90" s="179"/>
      <c r="H90" s="179"/>
      <c r="I90" s="179"/>
      <c r="J90" s="213"/>
      <c r="K90" s="214">
        <f>K89/K88*100</f>
        <v>100</v>
      </c>
      <c r="L90" s="214">
        <f t="shared" ref="L90:M90" si="5">L89/L88*100</f>
        <v>100</v>
      </c>
      <c r="M90" s="214">
        <f t="shared" si="5"/>
        <v>100</v>
      </c>
      <c r="N90" s="214">
        <v>0</v>
      </c>
      <c r="O90" s="214">
        <v>0</v>
      </c>
      <c r="P90" s="319">
        <v>9</v>
      </c>
    </row>
    <row r="91" spans="1:16" ht="24" x14ac:dyDescent="0.3">
      <c r="A91" s="10" t="s">
        <v>48</v>
      </c>
      <c r="B91" s="10" t="s">
        <v>211</v>
      </c>
      <c r="C91" s="10" t="s">
        <v>286</v>
      </c>
      <c r="D91" s="239" t="s">
        <v>20</v>
      </c>
      <c r="E91" s="13" t="s">
        <v>16</v>
      </c>
      <c r="F91" s="179"/>
      <c r="G91" s="179"/>
      <c r="H91" s="179"/>
      <c r="I91" s="179"/>
      <c r="J91" s="179"/>
      <c r="K91" s="292">
        <v>407</v>
      </c>
      <c r="L91" s="314">
        <v>600</v>
      </c>
      <c r="M91" s="315">
        <v>600</v>
      </c>
      <c r="N91" s="292">
        <v>0</v>
      </c>
      <c r="O91" s="292">
        <v>0</v>
      </c>
      <c r="P91" s="319">
        <v>10</v>
      </c>
    </row>
    <row r="92" spans="1:16" x14ac:dyDescent="0.3">
      <c r="A92" s="10" t="s">
        <v>48</v>
      </c>
      <c r="B92" s="10" t="s">
        <v>211</v>
      </c>
      <c r="C92" s="10" t="s">
        <v>287</v>
      </c>
      <c r="D92" s="240" t="s">
        <v>18</v>
      </c>
      <c r="E92" s="13" t="s">
        <v>16</v>
      </c>
      <c r="F92" s="163">
        <v>0</v>
      </c>
      <c r="G92" s="164">
        <v>5.4</v>
      </c>
      <c r="H92" s="164">
        <v>8.1</v>
      </c>
      <c r="I92" s="164">
        <v>21.6</v>
      </c>
      <c r="J92" s="162">
        <v>0</v>
      </c>
      <c r="K92" s="286">
        <v>407</v>
      </c>
      <c r="L92" s="312">
        <v>600</v>
      </c>
      <c r="M92" s="313">
        <v>600</v>
      </c>
      <c r="N92" s="286">
        <v>0</v>
      </c>
      <c r="O92" s="286">
        <v>0</v>
      </c>
      <c r="P92" s="319">
        <v>11</v>
      </c>
    </row>
    <row r="93" spans="1:16" ht="40.799999999999997" customHeight="1" x14ac:dyDescent="0.3">
      <c r="A93" s="10" t="s">
        <v>48</v>
      </c>
      <c r="B93" s="10" t="s">
        <v>211</v>
      </c>
      <c r="C93" s="10" t="s">
        <v>288</v>
      </c>
      <c r="D93" s="241" t="s">
        <v>207</v>
      </c>
      <c r="E93" s="13" t="s">
        <v>19</v>
      </c>
      <c r="F93" s="165">
        <v>6.4</v>
      </c>
      <c r="G93" s="166">
        <v>0</v>
      </c>
      <c r="H93" s="166">
        <v>0</v>
      </c>
      <c r="I93" s="166">
        <v>0</v>
      </c>
      <c r="J93" s="165">
        <v>15.5</v>
      </c>
      <c r="K93" s="278">
        <v>100</v>
      </c>
      <c r="L93" s="278">
        <f>L92/L91*100</f>
        <v>100</v>
      </c>
      <c r="M93" s="278">
        <f t="shared" ref="M93" si="6">M92/M91*100</f>
        <v>100</v>
      </c>
      <c r="N93" s="286">
        <v>0</v>
      </c>
      <c r="O93" s="286">
        <v>0</v>
      </c>
      <c r="P93" s="319">
        <v>12</v>
      </c>
    </row>
    <row r="94" spans="1:16" ht="36" x14ac:dyDescent="0.3">
      <c r="A94" s="10" t="s">
        <v>48</v>
      </c>
      <c r="B94" s="10" t="s">
        <v>211</v>
      </c>
      <c r="C94" s="10" t="s">
        <v>289</v>
      </c>
      <c r="D94" s="241" t="s">
        <v>198</v>
      </c>
      <c r="E94" s="13" t="s">
        <v>134</v>
      </c>
      <c r="F94" s="157">
        <v>0</v>
      </c>
      <c r="G94" s="167">
        <v>12.968</v>
      </c>
      <c r="H94" s="168">
        <v>5.6899899999999999</v>
      </c>
      <c r="I94" s="169">
        <v>18</v>
      </c>
      <c r="J94" s="157">
        <v>0</v>
      </c>
      <c r="K94" s="277">
        <v>0</v>
      </c>
      <c r="L94" s="313">
        <v>0</v>
      </c>
      <c r="M94" s="313">
        <v>0</v>
      </c>
      <c r="N94" s="316">
        <v>0</v>
      </c>
      <c r="O94" s="316">
        <v>0</v>
      </c>
      <c r="P94" s="319">
        <v>13</v>
      </c>
    </row>
    <row r="95" spans="1:16" ht="24" x14ac:dyDescent="0.3">
      <c r="A95" s="10" t="s">
        <v>48</v>
      </c>
      <c r="B95" s="10" t="s">
        <v>211</v>
      </c>
      <c r="C95" s="10" t="s">
        <v>290</v>
      </c>
      <c r="D95" s="241" t="s">
        <v>136</v>
      </c>
      <c r="E95" s="13" t="s">
        <v>138</v>
      </c>
      <c r="F95" s="157">
        <v>0</v>
      </c>
      <c r="G95" s="170">
        <v>3</v>
      </c>
      <c r="H95" s="169">
        <v>1.2</v>
      </c>
      <c r="I95" s="169">
        <v>4</v>
      </c>
      <c r="J95" s="157">
        <v>0</v>
      </c>
      <c r="K95" s="277" t="s">
        <v>141</v>
      </c>
      <c r="L95" s="277" t="s">
        <v>141</v>
      </c>
      <c r="M95" s="277" t="s">
        <v>141</v>
      </c>
      <c r="N95" s="277" t="s">
        <v>141</v>
      </c>
      <c r="O95" s="277" t="s">
        <v>141</v>
      </c>
      <c r="P95" s="319">
        <v>14</v>
      </c>
    </row>
    <row r="96" spans="1:16" x14ac:dyDescent="0.3">
      <c r="A96" s="10" t="s">
        <v>48</v>
      </c>
      <c r="B96" s="10" t="s">
        <v>211</v>
      </c>
      <c r="C96" s="10" t="s">
        <v>291</v>
      </c>
      <c r="D96" s="241" t="s">
        <v>137</v>
      </c>
      <c r="E96" s="13" t="s">
        <v>138</v>
      </c>
      <c r="F96" s="169">
        <v>74.099999999999994</v>
      </c>
      <c r="G96" s="157">
        <v>0</v>
      </c>
      <c r="H96" s="157">
        <v>0</v>
      </c>
      <c r="I96" s="157">
        <v>0</v>
      </c>
      <c r="J96" s="169">
        <v>18</v>
      </c>
      <c r="K96" s="277" t="s">
        <v>141</v>
      </c>
      <c r="L96" s="277" t="s">
        <v>141</v>
      </c>
      <c r="M96" s="277" t="s">
        <v>141</v>
      </c>
      <c r="N96" s="277" t="s">
        <v>141</v>
      </c>
      <c r="O96" s="277" t="s">
        <v>141</v>
      </c>
      <c r="P96" s="319">
        <v>15</v>
      </c>
    </row>
    <row r="97" spans="1:16" x14ac:dyDescent="0.3">
      <c r="A97" s="10" t="s">
        <v>48</v>
      </c>
      <c r="B97" s="10" t="s">
        <v>211</v>
      </c>
      <c r="C97" s="10"/>
      <c r="D97" s="359" t="s">
        <v>332</v>
      </c>
      <c r="E97" s="359"/>
      <c r="F97" s="359"/>
      <c r="G97" s="359"/>
      <c r="H97" s="359"/>
      <c r="I97" s="359"/>
      <c r="J97" s="359"/>
      <c r="K97" s="359"/>
      <c r="L97" s="359"/>
      <c r="M97" s="359"/>
      <c r="N97" s="359"/>
      <c r="O97" s="359"/>
    </row>
    <row r="98" spans="1:16" ht="24" x14ac:dyDescent="0.3">
      <c r="A98" s="10" t="s">
        <v>48</v>
      </c>
      <c r="B98" s="10" t="s">
        <v>211</v>
      </c>
      <c r="C98" s="10" t="s">
        <v>292</v>
      </c>
      <c r="D98" s="183" t="s">
        <v>172</v>
      </c>
      <c r="E98" s="186" t="s">
        <v>15</v>
      </c>
      <c r="F98" s="179"/>
      <c r="G98" s="179"/>
      <c r="H98" s="179"/>
      <c r="I98" s="179"/>
      <c r="J98" s="213"/>
      <c r="K98" s="214">
        <v>0</v>
      </c>
      <c r="L98" s="214">
        <v>0</v>
      </c>
      <c r="M98" s="214">
        <v>0</v>
      </c>
      <c r="N98" s="214">
        <v>0</v>
      </c>
      <c r="O98" s="214">
        <v>0</v>
      </c>
      <c r="P98" s="319">
        <v>1</v>
      </c>
    </row>
    <row r="99" spans="1:16" ht="24" x14ac:dyDescent="0.3">
      <c r="A99" s="10" t="s">
        <v>48</v>
      </c>
      <c r="B99" s="10" t="s">
        <v>211</v>
      </c>
      <c r="C99" s="10" t="s">
        <v>293</v>
      </c>
      <c r="D99" s="187" t="s">
        <v>173</v>
      </c>
      <c r="E99" s="186" t="s">
        <v>15</v>
      </c>
      <c r="F99" s="179"/>
      <c r="G99" s="179"/>
      <c r="H99" s="179"/>
      <c r="I99" s="179"/>
      <c r="J99" s="213"/>
      <c r="K99" s="214">
        <v>0</v>
      </c>
      <c r="L99" s="214">
        <v>0</v>
      </c>
      <c r="M99" s="214">
        <v>0</v>
      </c>
      <c r="N99" s="214">
        <v>0</v>
      </c>
      <c r="O99" s="214">
        <v>0</v>
      </c>
      <c r="P99" s="319">
        <v>2</v>
      </c>
    </row>
    <row r="100" spans="1:16" ht="36" x14ac:dyDescent="0.3">
      <c r="A100" s="10" t="s">
        <v>48</v>
      </c>
      <c r="B100" s="10" t="s">
        <v>211</v>
      </c>
      <c r="C100" s="10" t="s">
        <v>294</v>
      </c>
      <c r="D100" s="238" t="s">
        <v>176</v>
      </c>
      <c r="E100" s="13" t="s">
        <v>19</v>
      </c>
      <c r="F100" s="179"/>
      <c r="G100" s="179"/>
      <c r="H100" s="179"/>
      <c r="I100" s="179"/>
      <c r="J100" s="213"/>
      <c r="K100" s="214">
        <v>0</v>
      </c>
      <c r="L100" s="214">
        <v>0</v>
      </c>
      <c r="M100" s="214">
        <v>0</v>
      </c>
      <c r="N100" s="214">
        <v>0</v>
      </c>
      <c r="O100" s="214">
        <v>0</v>
      </c>
      <c r="P100" s="319">
        <v>3</v>
      </c>
    </row>
    <row r="101" spans="1:16" ht="24" x14ac:dyDescent="0.3">
      <c r="A101" s="10" t="s">
        <v>48</v>
      </c>
      <c r="B101" s="10" t="s">
        <v>211</v>
      </c>
      <c r="C101" s="10" t="s">
        <v>295</v>
      </c>
      <c r="D101" s="239" t="s">
        <v>174</v>
      </c>
      <c r="E101" s="13" t="s">
        <v>16</v>
      </c>
      <c r="F101" s="179"/>
      <c r="G101" s="179"/>
      <c r="H101" s="179"/>
      <c r="I101" s="179"/>
      <c r="J101" s="213"/>
      <c r="K101" s="214">
        <v>0</v>
      </c>
      <c r="L101" s="214">
        <v>0</v>
      </c>
      <c r="M101" s="214">
        <v>100</v>
      </c>
      <c r="N101" s="214">
        <v>0</v>
      </c>
      <c r="O101" s="214">
        <v>0</v>
      </c>
      <c r="P101" s="319">
        <v>4</v>
      </c>
    </row>
    <row r="102" spans="1:16" x14ac:dyDescent="0.3">
      <c r="A102" s="10" t="s">
        <v>48</v>
      </c>
      <c r="B102" s="10" t="s">
        <v>211</v>
      </c>
      <c r="C102" s="10" t="s">
        <v>296</v>
      </c>
      <c r="D102" s="240" t="s">
        <v>175</v>
      </c>
      <c r="E102" s="13" t="s">
        <v>16</v>
      </c>
      <c r="F102" s="179"/>
      <c r="G102" s="179"/>
      <c r="H102" s="179"/>
      <c r="I102" s="179"/>
      <c r="J102" s="213"/>
      <c r="K102" s="214">
        <v>0</v>
      </c>
      <c r="L102" s="214">
        <v>0</v>
      </c>
      <c r="M102" s="214">
        <v>100</v>
      </c>
      <c r="N102" s="214">
        <v>0</v>
      </c>
      <c r="O102" s="214">
        <v>0</v>
      </c>
      <c r="P102" s="319">
        <v>5</v>
      </c>
    </row>
    <row r="103" spans="1:16" ht="36" x14ac:dyDescent="0.3">
      <c r="A103" s="10" t="s">
        <v>48</v>
      </c>
      <c r="B103" s="10" t="s">
        <v>211</v>
      </c>
      <c r="C103" s="10" t="s">
        <v>297</v>
      </c>
      <c r="D103" s="241" t="s">
        <v>199</v>
      </c>
      <c r="E103" s="13" t="s">
        <v>19</v>
      </c>
      <c r="F103" s="179"/>
      <c r="G103" s="179"/>
      <c r="H103" s="179"/>
      <c r="I103" s="179"/>
      <c r="J103" s="213"/>
      <c r="K103" s="214">
        <v>0</v>
      </c>
      <c r="L103" s="214">
        <v>0</v>
      </c>
      <c r="M103" s="214">
        <f t="shared" ref="M103" si="7">M102/M101*100</f>
        <v>100</v>
      </c>
      <c r="N103" s="214">
        <v>0</v>
      </c>
      <c r="O103" s="214">
        <v>0</v>
      </c>
      <c r="P103" s="319">
        <v>6</v>
      </c>
    </row>
    <row r="104" spans="1:16" ht="26.25" customHeight="1" x14ac:dyDescent="0.3">
      <c r="A104" s="10" t="s">
        <v>48</v>
      </c>
      <c r="B104" s="10" t="s">
        <v>211</v>
      </c>
      <c r="C104" s="10" t="s">
        <v>298</v>
      </c>
      <c r="D104" s="183" t="s">
        <v>127</v>
      </c>
      <c r="E104" s="172" t="s">
        <v>16</v>
      </c>
      <c r="F104" s="12"/>
      <c r="G104" s="173">
        <v>1500</v>
      </c>
      <c r="H104" s="173">
        <v>800</v>
      </c>
      <c r="I104" s="173">
        <v>1700</v>
      </c>
      <c r="J104" s="173">
        <v>0</v>
      </c>
      <c r="K104" s="317">
        <v>1</v>
      </c>
      <c r="L104" s="317">
        <v>1</v>
      </c>
      <c r="M104" s="317">
        <v>1</v>
      </c>
      <c r="N104" s="155">
        <v>1</v>
      </c>
      <c r="O104" s="317">
        <v>1</v>
      </c>
      <c r="P104" s="319">
        <v>7</v>
      </c>
    </row>
    <row r="105" spans="1:16" ht="26.25" customHeight="1" x14ac:dyDescent="0.3">
      <c r="A105" s="10" t="s">
        <v>48</v>
      </c>
      <c r="B105" s="10" t="s">
        <v>211</v>
      </c>
      <c r="C105" s="10" t="s">
        <v>299</v>
      </c>
      <c r="D105" s="187" t="s">
        <v>126</v>
      </c>
      <c r="E105" s="186" t="s">
        <v>15</v>
      </c>
      <c r="F105" s="12"/>
      <c r="G105" s="173"/>
      <c r="H105" s="173"/>
      <c r="I105" s="173"/>
      <c r="J105" s="173"/>
      <c r="K105" s="317">
        <v>1</v>
      </c>
      <c r="L105" s="317">
        <v>1</v>
      </c>
      <c r="M105" s="317">
        <v>1</v>
      </c>
      <c r="N105" s="155">
        <v>1</v>
      </c>
      <c r="O105" s="317">
        <v>1</v>
      </c>
      <c r="P105" s="319">
        <v>8</v>
      </c>
    </row>
    <row r="106" spans="1:16" ht="38.4" customHeight="1" x14ac:dyDescent="0.3">
      <c r="A106" s="10" t="s">
        <v>48</v>
      </c>
      <c r="B106" s="10" t="s">
        <v>211</v>
      </c>
      <c r="C106" s="10" t="s">
        <v>300</v>
      </c>
      <c r="D106" s="238" t="s">
        <v>103</v>
      </c>
      <c r="E106" s="13" t="s">
        <v>19</v>
      </c>
      <c r="F106" s="12"/>
      <c r="G106" s="173"/>
      <c r="H106" s="173"/>
      <c r="I106" s="173"/>
      <c r="J106" s="173"/>
      <c r="K106" s="318">
        <f>K105/K104*100</f>
        <v>100</v>
      </c>
      <c r="L106" s="318">
        <f t="shared" ref="L106:O106" si="8">L105/L104*100</f>
        <v>100</v>
      </c>
      <c r="M106" s="318">
        <f t="shared" si="8"/>
        <v>100</v>
      </c>
      <c r="N106" s="318">
        <f t="shared" si="8"/>
        <v>100</v>
      </c>
      <c r="O106" s="318">
        <f t="shared" si="8"/>
        <v>100</v>
      </c>
      <c r="P106" s="319">
        <v>9</v>
      </c>
    </row>
    <row r="107" spans="1:16" ht="30" customHeight="1" x14ac:dyDescent="0.3">
      <c r="A107" s="10" t="s">
        <v>48</v>
      </c>
      <c r="B107" s="10" t="s">
        <v>211</v>
      </c>
      <c r="C107" s="10" t="s">
        <v>301</v>
      </c>
      <c r="D107" s="322" t="s">
        <v>20</v>
      </c>
      <c r="E107" s="172" t="s">
        <v>16</v>
      </c>
      <c r="F107" s="14"/>
      <c r="G107" s="160">
        <v>8700</v>
      </c>
      <c r="H107" s="160">
        <v>7900</v>
      </c>
      <c r="I107" s="160">
        <v>6200</v>
      </c>
      <c r="J107" s="160">
        <v>4500</v>
      </c>
      <c r="K107" s="341">
        <v>400</v>
      </c>
      <c r="L107" s="318">
        <f>K107-K108</f>
        <v>0</v>
      </c>
      <c r="M107" s="318">
        <f t="shared" ref="M107:O107" si="9">L107-L108</f>
        <v>-875</v>
      </c>
      <c r="N107" s="318">
        <f t="shared" si="9"/>
        <v>-1750</v>
      </c>
      <c r="O107" s="318">
        <f t="shared" si="9"/>
        <v>-2625</v>
      </c>
      <c r="P107" s="319">
        <v>10</v>
      </c>
    </row>
    <row r="108" spans="1:16" ht="19.2" customHeight="1" x14ac:dyDescent="0.3">
      <c r="A108" s="10" t="s">
        <v>48</v>
      </c>
      <c r="B108" s="10" t="s">
        <v>211</v>
      </c>
      <c r="C108" s="10" t="s">
        <v>302</v>
      </c>
      <c r="D108" s="240" t="s">
        <v>18</v>
      </c>
      <c r="E108" s="172" t="s">
        <v>16</v>
      </c>
      <c r="F108" s="14"/>
      <c r="G108" s="160">
        <v>10</v>
      </c>
      <c r="H108" s="160">
        <v>20</v>
      </c>
      <c r="I108" s="160">
        <v>40</v>
      </c>
      <c r="J108" s="160">
        <v>60</v>
      </c>
      <c r="K108" s="341">
        <v>400</v>
      </c>
      <c r="L108" s="318">
        <v>875</v>
      </c>
      <c r="M108" s="318">
        <v>875</v>
      </c>
      <c r="N108" s="318">
        <v>875</v>
      </c>
      <c r="O108" s="155">
        <v>0</v>
      </c>
      <c r="P108" s="319">
        <v>11</v>
      </c>
    </row>
    <row r="109" spans="1:16" ht="40.799999999999997" customHeight="1" x14ac:dyDescent="0.3">
      <c r="A109" s="10" t="s">
        <v>48</v>
      </c>
      <c r="B109" s="10" t="s">
        <v>211</v>
      </c>
      <c r="C109" s="10" t="s">
        <v>303</v>
      </c>
      <c r="D109" s="241" t="s">
        <v>207</v>
      </c>
      <c r="E109" s="172" t="s">
        <v>19</v>
      </c>
      <c r="F109" s="15"/>
      <c r="G109" s="158">
        <v>90</v>
      </c>
      <c r="H109" s="158">
        <v>80</v>
      </c>
      <c r="I109" s="158">
        <v>60</v>
      </c>
      <c r="J109" s="160">
        <v>40</v>
      </c>
      <c r="K109" s="318">
        <f>K108/K107*100</f>
        <v>100</v>
      </c>
      <c r="L109" s="318" t="e">
        <f t="shared" ref="L109:N109" si="10">L108/L107*100</f>
        <v>#DIV/0!</v>
      </c>
      <c r="M109" s="318">
        <f t="shared" si="10"/>
        <v>-100</v>
      </c>
      <c r="N109" s="318">
        <f t="shared" si="10"/>
        <v>-50</v>
      </c>
      <c r="O109" s="318">
        <v>0</v>
      </c>
      <c r="P109" s="319">
        <v>12</v>
      </c>
    </row>
    <row r="110" spans="1:16" s="16" customFormat="1" ht="36" x14ac:dyDescent="0.2">
      <c r="A110" s="10" t="s">
        <v>48</v>
      </c>
      <c r="B110" s="10" t="s">
        <v>211</v>
      </c>
      <c r="C110" s="10" t="s">
        <v>304</v>
      </c>
      <c r="D110" s="241" t="s">
        <v>198</v>
      </c>
      <c r="E110" s="13" t="s">
        <v>134</v>
      </c>
      <c r="F110" s="158"/>
      <c r="G110" s="161"/>
      <c r="H110" s="161"/>
      <c r="I110" s="161"/>
      <c r="J110" s="161"/>
      <c r="K110" s="281">
        <v>0</v>
      </c>
      <c r="L110" s="281">
        <v>0</v>
      </c>
      <c r="M110" s="281">
        <v>0</v>
      </c>
      <c r="N110" s="281">
        <v>0</v>
      </c>
      <c r="O110" s="281">
        <v>0</v>
      </c>
      <c r="P110" s="319">
        <v>13</v>
      </c>
    </row>
    <row r="111" spans="1:16" s="16" customFormat="1" ht="24" x14ac:dyDescent="0.2">
      <c r="A111" s="10" t="s">
        <v>48</v>
      </c>
      <c r="B111" s="10" t="s">
        <v>211</v>
      </c>
      <c r="C111" s="10" t="s">
        <v>305</v>
      </c>
      <c r="D111" s="241" t="s">
        <v>136</v>
      </c>
      <c r="E111" s="13" t="s">
        <v>138</v>
      </c>
      <c r="F111" s="158"/>
      <c r="G111" s="161"/>
      <c r="H111" s="161"/>
      <c r="I111" s="161"/>
      <c r="J111" s="161"/>
      <c r="K111" s="281" t="s">
        <v>141</v>
      </c>
      <c r="L111" s="281" t="s">
        <v>141</v>
      </c>
      <c r="M111" s="281" t="s">
        <v>141</v>
      </c>
      <c r="N111" s="281" t="s">
        <v>141</v>
      </c>
      <c r="O111" s="281" t="s">
        <v>141</v>
      </c>
      <c r="P111" s="319">
        <v>14</v>
      </c>
    </row>
    <row r="112" spans="1:16" s="16" customFormat="1" ht="12" x14ac:dyDescent="0.2">
      <c r="A112" s="10" t="s">
        <v>48</v>
      </c>
      <c r="B112" s="10" t="s">
        <v>211</v>
      </c>
      <c r="C112" s="10" t="s">
        <v>306</v>
      </c>
      <c r="D112" s="241" t="s">
        <v>137</v>
      </c>
      <c r="E112" s="13" t="s">
        <v>138</v>
      </c>
      <c r="F112" s="158"/>
      <c r="G112" s="161"/>
      <c r="H112" s="161"/>
      <c r="I112" s="161"/>
      <c r="J112" s="161"/>
      <c r="K112" s="281" t="s">
        <v>141</v>
      </c>
      <c r="L112" s="281" t="s">
        <v>141</v>
      </c>
      <c r="M112" s="281" t="s">
        <v>141</v>
      </c>
      <c r="N112" s="281" t="s">
        <v>141</v>
      </c>
      <c r="O112" s="281" t="s">
        <v>141</v>
      </c>
      <c r="P112" s="319">
        <v>15</v>
      </c>
    </row>
    <row r="113" spans="4:16" s="16" customFormat="1" ht="12" x14ac:dyDescent="0.2">
      <c r="D113" s="156"/>
      <c r="I113" s="4"/>
      <c r="K113" s="296"/>
      <c r="L113" s="296"/>
      <c r="M113" s="296"/>
      <c r="N113" s="156"/>
      <c r="O113" s="156"/>
      <c r="P113" s="319"/>
    </row>
  </sheetData>
  <mergeCells count="18">
    <mergeCell ref="D13:O13"/>
    <mergeCell ref="K1:O1"/>
    <mergeCell ref="K2:O2"/>
    <mergeCell ref="K3:O3"/>
    <mergeCell ref="K6:O6"/>
    <mergeCell ref="A8:O8"/>
    <mergeCell ref="E5:O5"/>
    <mergeCell ref="K4:O4"/>
    <mergeCell ref="A10:B11"/>
    <mergeCell ref="C10:C12"/>
    <mergeCell ref="D10:D12"/>
    <mergeCell ref="E10:E12"/>
    <mergeCell ref="F10:O10"/>
    <mergeCell ref="D30:O30"/>
    <mergeCell ref="D47:O47"/>
    <mergeCell ref="D64:O64"/>
    <mergeCell ref="D81:O81"/>
    <mergeCell ref="D97:O97"/>
  </mergeCells>
  <phoneticPr fontId="21" type="noConversion"/>
  <pageMargins left="0.70866141732283472" right="0.70866141732283472" top="0.35433070866141736" bottom="0.51181102362204722" header="0.31496062992125984" footer="0.31496062992125984"/>
  <pageSetup paperSize="9" scale="82" fitToHeight="4" orientation="portrait" r:id="rId1"/>
  <headerFooter>
    <oddFooter>&amp;C&amp;P</oddFooter>
  </headerFooter>
  <rowBreaks count="1" manualBreakCount="1">
    <brk id="6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1245-82E7-4BF5-B1FE-7A43A2C4E7BE}">
  <sheetPr>
    <pageSetUpPr fitToPage="1"/>
  </sheetPr>
  <dimension ref="A1:R113"/>
  <sheetViews>
    <sheetView view="pageBreakPreview" zoomScaleNormal="110" zoomScaleSheetLayoutView="100" workbookViewId="0">
      <selection activeCell="D20" sqref="D20"/>
    </sheetView>
  </sheetViews>
  <sheetFormatPr defaultColWidth="9.109375" defaultRowHeight="14.4" x14ac:dyDescent="0.3"/>
  <cols>
    <col min="1" max="1" width="4.6640625" style="3" customWidth="1"/>
    <col min="2" max="2" width="4.5546875" style="3" customWidth="1"/>
    <col min="3" max="3" width="3.44140625" style="3" customWidth="1"/>
    <col min="4" max="4" width="37" style="154" customWidth="1"/>
    <col min="5" max="5" width="10.5546875" style="3" customWidth="1"/>
    <col min="6" max="7" width="11.33203125" style="3" hidden="1" customWidth="1"/>
    <col min="8" max="8" width="10.6640625" style="3" hidden="1" customWidth="1"/>
    <col min="9" max="9" width="9.109375" style="4" hidden="1" customWidth="1"/>
    <col min="10" max="10" width="9.109375" style="3" hidden="1" customWidth="1"/>
    <col min="11" max="13" width="9.109375" style="296"/>
    <col min="14" max="15" width="9.109375" style="154"/>
    <col min="16" max="16" width="9.109375" style="319"/>
    <col min="17" max="17" width="10.44140625" style="3" bestFit="1" customWidth="1"/>
    <col min="18" max="256" width="9.109375" style="3"/>
    <col min="257" max="257" width="4.6640625" style="3" customWidth="1"/>
    <col min="258" max="258" width="4.5546875" style="3" customWidth="1"/>
    <col min="259" max="259" width="3.44140625" style="3" customWidth="1"/>
    <col min="260" max="260" width="37" style="3" customWidth="1"/>
    <col min="261" max="261" width="10.5546875" style="3" customWidth="1"/>
    <col min="262" max="263" width="11.33203125" style="3" customWidth="1"/>
    <col min="264" max="264" width="10.6640625" style="3" customWidth="1"/>
    <col min="265" max="512" width="9.109375" style="3"/>
    <col min="513" max="513" width="4.6640625" style="3" customWidth="1"/>
    <col min="514" max="514" width="4.5546875" style="3" customWidth="1"/>
    <col min="515" max="515" width="3.44140625" style="3" customWidth="1"/>
    <col min="516" max="516" width="37" style="3" customWidth="1"/>
    <col min="517" max="517" width="10.5546875" style="3" customWidth="1"/>
    <col min="518" max="519" width="11.33203125" style="3" customWidth="1"/>
    <col min="520" max="520" width="10.6640625" style="3" customWidth="1"/>
    <col min="521" max="768" width="9.109375" style="3"/>
    <col min="769" max="769" width="4.6640625" style="3" customWidth="1"/>
    <col min="770" max="770" width="4.5546875" style="3" customWidth="1"/>
    <col min="771" max="771" width="3.44140625" style="3" customWidth="1"/>
    <col min="772" max="772" width="37" style="3" customWidth="1"/>
    <col min="773" max="773" width="10.5546875" style="3" customWidth="1"/>
    <col min="774" max="775" width="11.33203125" style="3" customWidth="1"/>
    <col min="776" max="776" width="10.6640625" style="3" customWidth="1"/>
    <col min="777" max="1024" width="9.109375" style="3"/>
    <col min="1025" max="1025" width="4.6640625" style="3" customWidth="1"/>
    <col min="1026" max="1026" width="4.5546875" style="3" customWidth="1"/>
    <col min="1027" max="1027" width="3.44140625" style="3" customWidth="1"/>
    <col min="1028" max="1028" width="37" style="3" customWidth="1"/>
    <col min="1029" max="1029" width="10.5546875" style="3" customWidth="1"/>
    <col min="1030" max="1031" width="11.33203125" style="3" customWidth="1"/>
    <col min="1032" max="1032" width="10.6640625" style="3" customWidth="1"/>
    <col min="1033" max="1280" width="9.109375" style="3"/>
    <col min="1281" max="1281" width="4.6640625" style="3" customWidth="1"/>
    <col min="1282" max="1282" width="4.5546875" style="3" customWidth="1"/>
    <col min="1283" max="1283" width="3.44140625" style="3" customWidth="1"/>
    <col min="1284" max="1284" width="37" style="3" customWidth="1"/>
    <col min="1285" max="1285" width="10.5546875" style="3" customWidth="1"/>
    <col min="1286" max="1287" width="11.33203125" style="3" customWidth="1"/>
    <col min="1288" max="1288" width="10.6640625" style="3" customWidth="1"/>
    <col min="1289" max="1536" width="9.109375" style="3"/>
    <col min="1537" max="1537" width="4.6640625" style="3" customWidth="1"/>
    <col min="1538" max="1538" width="4.5546875" style="3" customWidth="1"/>
    <col min="1539" max="1539" width="3.44140625" style="3" customWidth="1"/>
    <col min="1540" max="1540" width="37" style="3" customWidth="1"/>
    <col min="1541" max="1541" width="10.5546875" style="3" customWidth="1"/>
    <col min="1542" max="1543" width="11.33203125" style="3" customWidth="1"/>
    <col min="1544" max="1544" width="10.6640625" style="3" customWidth="1"/>
    <col min="1545" max="1792" width="9.109375" style="3"/>
    <col min="1793" max="1793" width="4.6640625" style="3" customWidth="1"/>
    <col min="1794" max="1794" width="4.5546875" style="3" customWidth="1"/>
    <col min="1795" max="1795" width="3.44140625" style="3" customWidth="1"/>
    <col min="1796" max="1796" width="37" style="3" customWidth="1"/>
    <col min="1797" max="1797" width="10.5546875" style="3" customWidth="1"/>
    <col min="1798" max="1799" width="11.33203125" style="3" customWidth="1"/>
    <col min="1800" max="1800" width="10.6640625" style="3" customWidth="1"/>
    <col min="1801" max="2048" width="9.109375" style="3"/>
    <col min="2049" max="2049" width="4.6640625" style="3" customWidth="1"/>
    <col min="2050" max="2050" width="4.5546875" style="3" customWidth="1"/>
    <col min="2051" max="2051" width="3.44140625" style="3" customWidth="1"/>
    <col min="2052" max="2052" width="37" style="3" customWidth="1"/>
    <col min="2053" max="2053" width="10.5546875" style="3" customWidth="1"/>
    <col min="2054" max="2055" width="11.33203125" style="3" customWidth="1"/>
    <col min="2056" max="2056" width="10.6640625" style="3" customWidth="1"/>
    <col min="2057" max="2304" width="9.109375" style="3"/>
    <col min="2305" max="2305" width="4.6640625" style="3" customWidth="1"/>
    <col min="2306" max="2306" width="4.5546875" style="3" customWidth="1"/>
    <col min="2307" max="2307" width="3.44140625" style="3" customWidth="1"/>
    <col min="2308" max="2308" width="37" style="3" customWidth="1"/>
    <col min="2309" max="2309" width="10.5546875" style="3" customWidth="1"/>
    <col min="2310" max="2311" width="11.33203125" style="3" customWidth="1"/>
    <col min="2312" max="2312" width="10.6640625" style="3" customWidth="1"/>
    <col min="2313" max="2560" width="9.109375" style="3"/>
    <col min="2561" max="2561" width="4.6640625" style="3" customWidth="1"/>
    <col min="2562" max="2562" width="4.5546875" style="3" customWidth="1"/>
    <col min="2563" max="2563" width="3.44140625" style="3" customWidth="1"/>
    <col min="2564" max="2564" width="37" style="3" customWidth="1"/>
    <col min="2565" max="2565" width="10.5546875" style="3" customWidth="1"/>
    <col min="2566" max="2567" width="11.33203125" style="3" customWidth="1"/>
    <col min="2568" max="2568" width="10.6640625" style="3" customWidth="1"/>
    <col min="2569" max="2816" width="9.109375" style="3"/>
    <col min="2817" max="2817" width="4.6640625" style="3" customWidth="1"/>
    <col min="2818" max="2818" width="4.5546875" style="3" customWidth="1"/>
    <col min="2819" max="2819" width="3.44140625" style="3" customWidth="1"/>
    <col min="2820" max="2820" width="37" style="3" customWidth="1"/>
    <col min="2821" max="2821" width="10.5546875" style="3" customWidth="1"/>
    <col min="2822" max="2823" width="11.33203125" style="3" customWidth="1"/>
    <col min="2824" max="2824" width="10.6640625" style="3" customWidth="1"/>
    <col min="2825" max="3072" width="9.109375" style="3"/>
    <col min="3073" max="3073" width="4.6640625" style="3" customWidth="1"/>
    <col min="3074" max="3074" width="4.5546875" style="3" customWidth="1"/>
    <col min="3075" max="3075" width="3.44140625" style="3" customWidth="1"/>
    <col min="3076" max="3076" width="37" style="3" customWidth="1"/>
    <col min="3077" max="3077" width="10.5546875" style="3" customWidth="1"/>
    <col min="3078" max="3079" width="11.33203125" style="3" customWidth="1"/>
    <col min="3080" max="3080" width="10.6640625" style="3" customWidth="1"/>
    <col min="3081" max="3328" width="9.109375" style="3"/>
    <col min="3329" max="3329" width="4.6640625" style="3" customWidth="1"/>
    <col min="3330" max="3330" width="4.5546875" style="3" customWidth="1"/>
    <col min="3331" max="3331" width="3.44140625" style="3" customWidth="1"/>
    <col min="3332" max="3332" width="37" style="3" customWidth="1"/>
    <col min="3333" max="3333" width="10.5546875" style="3" customWidth="1"/>
    <col min="3334" max="3335" width="11.33203125" style="3" customWidth="1"/>
    <col min="3336" max="3336" width="10.6640625" style="3" customWidth="1"/>
    <col min="3337" max="3584" width="9.109375" style="3"/>
    <col min="3585" max="3585" width="4.6640625" style="3" customWidth="1"/>
    <col min="3586" max="3586" width="4.5546875" style="3" customWidth="1"/>
    <col min="3587" max="3587" width="3.44140625" style="3" customWidth="1"/>
    <col min="3588" max="3588" width="37" style="3" customWidth="1"/>
    <col min="3589" max="3589" width="10.5546875" style="3" customWidth="1"/>
    <col min="3590" max="3591" width="11.33203125" style="3" customWidth="1"/>
    <col min="3592" max="3592" width="10.6640625" style="3" customWidth="1"/>
    <col min="3593" max="3840" width="9.109375" style="3"/>
    <col min="3841" max="3841" width="4.6640625" style="3" customWidth="1"/>
    <col min="3842" max="3842" width="4.5546875" style="3" customWidth="1"/>
    <col min="3843" max="3843" width="3.44140625" style="3" customWidth="1"/>
    <col min="3844" max="3844" width="37" style="3" customWidth="1"/>
    <col min="3845" max="3845" width="10.5546875" style="3" customWidth="1"/>
    <col min="3846" max="3847" width="11.33203125" style="3" customWidth="1"/>
    <col min="3848" max="3848" width="10.6640625" style="3" customWidth="1"/>
    <col min="3849" max="4096" width="9.109375" style="3"/>
    <col min="4097" max="4097" width="4.6640625" style="3" customWidth="1"/>
    <col min="4098" max="4098" width="4.5546875" style="3" customWidth="1"/>
    <col min="4099" max="4099" width="3.44140625" style="3" customWidth="1"/>
    <col min="4100" max="4100" width="37" style="3" customWidth="1"/>
    <col min="4101" max="4101" width="10.5546875" style="3" customWidth="1"/>
    <col min="4102" max="4103" width="11.33203125" style="3" customWidth="1"/>
    <col min="4104" max="4104" width="10.6640625" style="3" customWidth="1"/>
    <col min="4105" max="4352" width="9.109375" style="3"/>
    <col min="4353" max="4353" width="4.6640625" style="3" customWidth="1"/>
    <col min="4354" max="4354" width="4.5546875" style="3" customWidth="1"/>
    <col min="4355" max="4355" width="3.44140625" style="3" customWidth="1"/>
    <col min="4356" max="4356" width="37" style="3" customWidth="1"/>
    <col min="4357" max="4357" width="10.5546875" style="3" customWidth="1"/>
    <col min="4358" max="4359" width="11.33203125" style="3" customWidth="1"/>
    <col min="4360" max="4360" width="10.6640625" style="3" customWidth="1"/>
    <col min="4361" max="4608" width="9.109375" style="3"/>
    <col min="4609" max="4609" width="4.6640625" style="3" customWidth="1"/>
    <col min="4610" max="4610" width="4.5546875" style="3" customWidth="1"/>
    <col min="4611" max="4611" width="3.44140625" style="3" customWidth="1"/>
    <col min="4612" max="4612" width="37" style="3" customWidth="1"/>
    <col min="4613" max="4613" width="10.5546875" style="3" customWidth="1"/>
    <col min="4614" max="4615" width="11.33203125" style="3" customWidth="1"/>
    <col min="4616" max="4616" width="10.6640625" style="3" customWidth="1"/>
    <col min="4617" max="4864" width="9.109375" style="3"/>
    <col min="4865" max="4865" width="4.6640625" style="3" customWidth="1"/>
    <col min="4866" max="4866" width="4.5546875" style="3" customWidth="1"/>
    <col min="4867" max="4867" width="3.44140625" style="3" customWidth="1"/>
    <col min="4868" max="4868" width="37" style="3" customWidth="1"/>
    <col min="4869" max="4869" width="10.5546875" style="3" customWidth="1"/>
    <col min="4870" max="4871" width="11.33203125" style="3" customWidth="1"/>
    <col min="4872" max="4872" width="10.6640625" style="3" customWidth="1"/>
    <col min="4873" max="5120" width="9.109375" style="3"/>
    <col min="5121" max="5121" width="4.6640625" style="3" customWidth="1"/>
    <col min="5122" max="5122" width="4.5546875" style="3" customWidth="1"/>
    <col min="5123" max="5123" width="3.44140625" style="3" customWidth="1"/>
    <col min="5124" max="5124" width="37" style="3" customWidth="1"/>
    <col min="5125" max="5125" width="10.5546875" style="3" customWidth="1"/>
    <col min="5126" max="5127" width="11.33203125" style="3" customWidth="1"/>
    <col min="5128" max="5128" width="10.6640625" style="3" customWidth="1"/>
    <col min="5129" max="5376" width="9.109375" style="3"/>
    <col min="5377" max="5377" width="4.6640625" style="3" customWidth="1"/>
    <col min="5378" max="5378" width="4.5546875" style="3" customWidth="1"/>
    <col min="5379" max="5379" width="3.44140625" style="3" customWidth="1"/>
    <col min="5380" max="5380" width="37" style="3" customWidth="1"/>
    <col min="5381" max="5381" width="10.5546875" style="3" customWidth="1"/>
    <col min="5382" max="5383" width="11.33203125" style="3" customWidth="1"/>
    <col min="5384" max="5384" width="10.6640625" style="3" customWidth="1"/>
    <col min="5385" max="5632" width="9.109375" style="3"/>
    <col min="5633" max="5633" width="4.6640625" style="3" customWidth="1"/>
    <col min="5634" max="5634" width="4.5546875" style="3" customWidth="1"/>
    <col min="5635" max="5635" width="3.44140625" style="3" customWidth="1"/>
    <col min="5636" max="5636" width="37" style="3" customWidth="1"/>
    <col min="5637" max="5637" width="10.5546875" style="3" customWidth="1"/>
    <col min="5638" max="5639" width="11.33203125" style="3" customWidth="1"/>
    <col min="5640" max="5640" width="10.6640625" style="3" customWidth="1"/>
    <col min="5641" max="5888" width="9.109375" style="3"/>
    <col min="5889" max="5889" width="4.6640625" style="3" customWidth="1"/>
    <col min="5890" max="5890" width="4.5546875" style="3" customWidth="1"/>
    <col min="5891" max="5891" width="3.44140625" style="3" customWidth="1"/>
    <col min="5892" max="5892" width="37" style="3" customWidth="1"/>
    <col min="5893" max="5893" width="10.5546875" style="3" customWidth="1"/>
    <col min="5894" max="5895" width="11.33203125" style="3" customWidth="1"/>
    <col min="5896" max="5896" width="10.6640625" style="3" customWidth="1"/>
    <col min="5897" max="6144" width="9.109375" style="3"/>
    <col min="6145" max="6145" width="4.6640625" style="3" customWidth="1"/>
    <col min="6146" max="6146" width="4.5546875" style="3" customWidth="1"/>
    <col min="6147" max="6147" width="3.44140625" style="3" customWidth="1"/>
    <col min="6148" max="6148" width="37" style="3" customWidth="1"/>
    <col min="6149" max="6149" width="10.5546875" style="3" customWidth="1"/>
    <col min="6150" max="6151" width="11.33203125" style="3" customWidth="1"/>
    <col min="6152" max="6152" width="10.6640625" style="3" customWidth="1"/>
    <col min="6153" max="6400" width="9.109375" style="3"/>
    <col min="6401" max="6401" width="4.6640625" style="3" customWidth="1"/>
    <col min="6402" max="6402" width="4.5546875" style="3" customWidth="1"/>
    <col min="6403" max="6403" width="3.44140625" style="3" customWidth="1"/>
    <col min="6404" max="6404" width="37" style="3" customWidth="1"/>
    <col min="6405" max="6405" width="10.5546875" style="3" customWidth="1"/>
    <col min="6406" max="6407" width="11.33203125" style="3" customWidth="1"/>
    <col min="6408" max="6408" width="10.6640625" style="3" customWidth="1"/>
    <col min="6409" max="6656" width="9.109375" style="3"/>
    <col min="6657" max="6657" width="4.6640625" style="3" customWidth="1"/>
    <col min="6658" max="6658" width="4.5546875" style="3" customWidth="1"/>
    <col min="6659" max="6659" width="3.44140625" style="3" customWidth="1"/>
    <col min="6660" max="6660" width="37" style="3" customWidth="1"/>
    <col min="6661" max="6661" width="10.5546875" style="3" customWidth="1"/>
    <col min="6662" max="6663" width="11.33203125" style="3" customWidth="1"/>
    <col min="6664" max="6664" width="10.6640625" style="3" customWidth="1"/>
    <col min="6665" max="6912" width="9.109375" style="3"/>
    <col min="6913" max="6913" width="4.6640625" style="3" customWidth="1"/>
    <col min="6914" max="6914" width="4.5546875" style="3" customWidth="1"/>
    <col min="6915" max="6915" width="3.44140625" style="3" customWidth="1"/>
    <col min="6916" max="6916" width="37" style="3" customWidth="1"/>
    <col min="6917" max="6917" width="10.5546875" style="3" customWidth="1"/>
    <col min="6918" max="6919" width="11.33203125" style="3" customWidth="1"/>
    <col min="6920" max="6920" width="10.6640625" style="3" customWidth="1"/>
    <col min="6921" max="7168" width="9.109375" style="3"/>
    <col min="7169" max="7169" width="4.6640625" style="3" customWidth="1"/>
    <col min="7170" max="7170" width="4.5546875" style="3" customWidth="1"/>
    <col min="7171" max="7171" width="3.44140625" style="3" customWidth="1"/>
    <col min="7172" max="7172" width="37" style="3" customWidth="1"/>
    <col min="7173" max="7173" width="10.5546875" style="3" customWidth="1"/>
    <col min="7174" max="7175" width="11.33203125" style="3" customWidth="1"/>
    <col min="7176" max="7176" width="10.6640625" style="3" customWidth="1"/>
    <col min="7177" max="7424" width="9.109375" style="3"/>
    <col min="7425" max="7425" width="4.6640625" style="3" customWidth="1"/>
    <col min="7426" max="7426" width="4.5546875" style="3" customWidth="1"/>
    <col min="7427" max="7427" width="3.44140625" style="3" customWidth="1"/>
    <col min="7428" max="7428" width="37" style="3" customWidth="1"/>
    <col min="7429" max="7429" width="10.5546875" style="3" customWidth="1"/>
    <col min="7430" max="7431" width="11.33203125" style="3" customWidth="1"/>
    <col min="7432" max="7432" width="10.6640625" style="3" customWidth="1"/>
    <col min="7433" max="7680" width="9.109375" style="3"/>
    <col min="7681" max="7681" width="4.6640625" style="3" customWidth="1"/>
    <col min="7682" max="7682" width="4.5546875" style="3" customWidth="1"/>
    <col min="7683" max="7683" width="3.44140625" style="3" customWidth="1"/>
    <col min="7684" max="7684" width="37" style="3" customWidth="1"/>
    <col min="7685" max="7685" width="10.5546875" style="3" customWidth="1"/>
    <col min="7686" max="7687" width="11.33203125" style="3" customWidth="1"/>
    <col min="7688" max="7688" width="10.6640625" style="3" customWidth="1"/>
    <col min="7689" max="7936" width="9.109375" style="3"/>
    <col min="7937" max="7937" width="4.6640625" style="3" customWidth="1"/>
    <col min="7938" max="7938" width="4.5546875" style="3" customWidth="1"/>
    <col min="7939" max="7939" width="3.44140625" style="3" customWidth="1"/>
    <col min="7940" max="7940" width="37" style="3" customWidth="1"/>
    <col min="7941" max="7941" width="10.5546875" style="3" customWidth="1"/>
    <col min="7942" max="7943" width="11.33203125" style="3" customWidth="1"/>
    <col min="7944" max="7944" width="10.6640625" style="3" customWidth="1"/>
    <col min="7945" max="8192" width="9.109375" style="3"/>
    <col min="8193" max="8193" width="4.6640625" style="3" customWidth="1"/>
    <col min="8194" max="8194" width="4.5546875" style="3" customWidth="1"/>
    <col min="8195" max="8195" width="3.44140625" style="3" customWidth="1"/>
    <col min="8196" max="8196" width="37" style="3" customWidth="1"/>
    <col min="8197" max="8197" width="10.5546875" style="3" customWidth="1"/>
    <col min="8198" max="8199" width="11.33203125" style="3" customWidth="1"/>
    <col min="8200" max="8200" width="10.6640625" style="3" customWidth="1"/>
    <col min="8201" max="8448" width="9.109375" style="3"/>
    <col min="8449" max="8449" width="4.6640625" style="3" customWidth="1"/>
    <col min="8450" max="8450" width="4.5546875" style="3" customWidth="1"/>
    <col min="8451" max="8451" width="3.44140625" style="3" customWidth="1"/>
    <col min="8452" max="8452" width="37" style="3" customWidth="1"/>
    <col min="8453" max="8453" width="10.5546875" style="3" customWidth="1"/>
    <col min="8454" max="8455" width="11.33203125" style="3" customWidth="1"/>
    <col min="8456" max="8456" width="10.6640625" style="3" customWidth="1"/>
    <col min="8457" max="8704" width="9.109375" style="3"/>
    <col min="8705" max="8705" width="4.6640625" style="3" customWidth="1"/>
    <col min="8706" max="8706" width="4.5546875" style="3" customWidth="1"/>
    <col min="8707" max="8707" width="3.44140625" style="3" customWidth="1"/>
    <col min="8708" max="8708" width="37" style="3" customWidth="1"/>
    <col min="8709" max="8709" width="10.5546875" style="3" customWidth="1"/>
    <col min="8710" max="8711" width="11.33203125" style="3" customWidth="1"/>
    <col min="8712" max="8712" width="10.6640625" style="3" customWidth="1"/>
    <col min="8713" max="8960" width="9.109375" style="3"/>
    <col min="8961" max="8961" width="4.6640625" style="3" customWidth="1"/>
    <col min="8962" max="8962" width="4.5546875" style="3" customWidth="1"/>
    <col min="8963" max="8963" width="3.44140625" style="3" customWidth="1"/>
    <col min="8964" max="8964" width="37" style="3" customWidth="1"/>
    <col min="8965" max="8965" width="10.5546875" style="3" customWidth="1"/>
    <col min="8966" max="8967" width="11.33203125" style="3" customWidth="1"/>
    <col min="8968" max="8968" width="10.6640625" style="3" customWidth="1"/>
    <col min="8969" max="9216" width="9.109375" style="3"/>
    <col min="9217" max="9217" width="4.6640625" style="3" customWidth="1"/>
    <col min="9218" max="9218" width="4.5546875" style="3" customWidth="1"/>
    <col min="9219" max="9219" width="3.44140625" style="3" customWidth="1"/>
    <col min="9220" max="9220" width="37" style="3" customWidth="1"/>
    <col min="9221" max="9221" width="10.5546875" style="3" customWidth="1"/>
    <col min="9222" max="9223" width="11.33203125" style="3" customWidth="1"/>
    <col min="9224" max="9224" width="10.6640625" style="3" customWidth="1"/>
    <col min="9225" max="9472" width="9.109375" style="3"/>
    <col min="9473" max="9473" width="4.6640625" style="3" customWidth="1"/>
    <col min="9474" max="9474" width="4.5546875" style="3" customWidth="1"/>
    <col min="9475" max="9475" width="3.44140625" style="3" customWidth="1"/>
    <col min="9476" max="9476" width="37" style="3" customWidth="1"/>
    <col min="9477" max="9477" width="10.5546875" style="3" customWidth="1"/>
    <col min="9478" max="9479" width="11.33203125" style="3" customWidth="1"/>
    <col min="9480" max="9480" width="10.6640625" style="3" customWidth="1"/>
    <col min="9481" max="9728" width="9.109375" style="3"/>
    <col min="9729" max="9729" width="4.6640625" style="3" customWidth="1"/>
    <col min="9730" max="9730" width="4.5546875" style="3" customWidth="1"/>
    <col min="9731" max="9731" width="3.44140625" style="3" customWidth="1"/>
    <col min="9732" max="9732" width="37" style="3" customWidth="1"/>
    <col min="9733" max="9733" width="10.5546875" style="3" customWidth="1"/>
    <col min="9734" max="9735" width="11.33203125" style="3" customWidth="1"/>
    <col min="9736" max="9736" width="10.6640625" style="3" customWidth="1"/>
    <col min="9737" max="9984" width="9.109375" style="3"/>
    <col min="9985" max="9985" width="4.6640625" style="3" customWidth="1"/>
    <col min="9986" max="9986" width="4.5546875" style="3" customWidth="1"/>
    <col min="9987" max="9987" width="3.44140625" style="3" customWidth="1"/>
    <col min="9988" max="9988" width="37" style="3" customWidth="1"/>
    <col min="9989" max="9989" width="10.5546875" style="3" customWidth="1"/>
    <col min="9990" max="9991" width="11.33203125" style="3" customWidth="1"/>
    <col min="9992" max="9992" width="10.6640625" style="3" customWidth="1"/>
    <col min="9993" max="10240" width="9.109375" style="3"/>
    <col min="10241" max="10241" width="4.6640625" style="3" customWidth="1"/>
    <col min="10242" max="10242" width="4.5546875" style="3" customWidth="1"/>
    <col min="10243" max="10243" width="3.44140625" style="3" customWidth="1"/>
    <col min="10244" max="10244" width="37" style="3" customWidth="1"/>
    <col min="10245" max="10245" width="10.5546875" style="3" customWidth="1"/>
    <col min="10246" max="10247" width="11.33203125" style="3" customWidth="1"/>
    <col min="10248" max="10248" width="10.6640625" style="3" customWidth="1"/>
    <col min="10249" max="10496" width="9.109375" style="3"/>
    <col min="10497" max="10497" width="4.6640625" style="3" customWidth="1"/>
    <col min="10498" max="10498" width="4.5546875" style="3" customWidth="1"/>
    <col min="10499" max="10499" width="3.44140625" style="3" customWidth="1"/>
    <col min="10500" max="10500" width="37" style="3" customWidth="1"/>
    <col min="10501" max="10501" width="10.5546875" style="3" customWidth="1"/>
    <col min="10502" max="10503" width="11.33203125" style="3" customWidth="1"/>
    <col min="10504" max="10504" width="10.6640625" style="3" customWidth="1"/>
    <col min="10505" max="10752" width="9.109375" style="3"/>
    <col min="10753" max="10753" width="4.6640625" style="3" customWidth="1"/>
    <col min="10754" max="10754" width="4.5546875" style="3" customWidth="1"/>
    <col min="10755" max="10755" width="3.44140625" style="3" customWidth="1"/>
    <col min="10756" max="10756" width="37" style="3" customWidth="1"/>
    <col min="10757" max="10757" width="10.5546875" style="3" customWidth="1"/>
    <col min="10758" max="10759" width="11.33203125" style="3" customWidth="1"/>
    <col min="10760" max="10760" width="10.6640625" style="3" customWidth="1"/>
    <col min="10761" max="11008" width="9.109375" style="3"/>
    <col min="11009" max="11009" width="4.6640625" style="3" customWidth="1"/>
    <col min="11010" max="11010" width="4.5546875" style="3" customWidth="1"/>
    <col min="11011" max="11011" width="3.44140625" style="3" customWidth="1"/>
    <col min="11012" max="11012" width="37" style="3" customWidth="1"/>
    <col min="11013" max="11013" width="10.5546875" style="3" customWidth="1"/>
    <col min="11014" max="11015" width="11.33203125" style="3" customWidth="1"/>
    <col min="11016" max="11016" width="10.6640625" style="3" customWidth="1"/>
    <col min="11017" max="11264" width="9.109375" style="3"/>
    <col min="11265" max="11265" width="4.6640625" style="3" customWidth="1"/>
    <col min="11266" max="11266" width="4.5546875" style="3" customWidth="1"/>
    <col min="11267" max="11267" width="3.44140625" style="3" customWidth="1"/>
    <col min="11268" max="11268" width="37" style="3" customWidth="1"/>
    <col min="11269" max="11269" width="10.5546875" style="3" customWidth="1"/>
    <col min="11270" max="11271" width="11.33203125" style="3" customWidth="1"/>
    <col min="11272" max="11272" width="10.6640625" style="3" customWidth="1"/>
    <col min="11273" max="11520" width="9.109375" style="3"/>
    <col min="11521" max="11521" width="4.6640625" style="3" customWidth="1"/>
    <col min="11522" max="11522" width="4.5546875" style="3" customWidth="1"/>
    <col min="11523" max="11523" width="3.44140625" style="3" customWidth="1"/>
    <col min="11524" max="11524" width="37" style="3" customWidth="1"/>
    <col min="11525" max="11525" width="10.5546875" style="3" customWidth="1"/>
    <col min="11526" max="11527" width="11.33203125" style="3" customWidth="1"/>
    <col min="11528" max="11528" width="10.6640625" style="3" customWidth="1"/>
    <col min="11529" max="11776" width="9.109375" style="3"/>
    <col min="11777" max="11777" width="4.6640625" style="3" customWidth="1"/>
    <col min="11778" max="11778" width="4.5546875" style="3" customWidth="1"/>
    <col min="11779" max="11779" width="3.44140625" style="3" customWidth="1"/>
    <col min="11780" max="11780" width="37" style="3" customWidth="1"/>
    <col min="11781" max="11781" width="10.5546875" style="3" customWidth="1"/>
    <col min="11782" max="11783" width="11.33203125" style="3" customWidth="1"/>
    <col min="11784" max="11784" width="10.6640625" style="3" customWidth="1"/>
    <col min="11785" max="12032" width="9.109375" style="3"/>
    <col min="12033" max="12033" width="4.6640625" style="3" customWidth="1"/>
    <col min="12034" max="12034" width="4.5546875" style="3" customWidth="1"/>
    <col min="12035" max="12035" width="3.44140625" style="3" customWidth="1"/>
    <col min="12036" max="12036" width="37" style="3" customWidth="1"/>
    <col min="12037" max="12037" width="10.5546875" style="3" customWidth="1"/>
    <col min="12038" max="12039" width="11.33203125" style="3" customWidth="1"/>
    <col min="12040" max="12040" width="10.6640625" style="3" customWidth="1"/>
    <col min="12041" max="12288" width="9.109375" style="3"/>
    <col min="12289" max="12289" width="4.6640625" style="3" customWidth="1"/>
    <col min="12290" max="12290" width="4.5546875" style="3" customWidth="1"/>
    <col min="12291" max="12291" width="3.44140625" style="3" customWidth="1"/>
    <col min="12292" max="12292" width="37" style="3" customWidth="1"/>
    <col min="12293" max="12293" width="10.5546875" style="3" customWidth="1"/>
    <col min="12294" max="12295" width="11.33203125" style="3" customWidth="1"/>
    <col min="12296" max="12296" width="10.6640625" style="3" customWidth="1"/>
    <col min="12297" max="12544" width="9.109375" style="3"/>
    <col min="12545" max="12545" width="4.6640625" style="3" customWidth="1"/>
    <col min="12546" max="12546" width="4.5546875" style="3" customWidth="1"/>
    <col min="12547" max="12547" width="3.44140625" style="3" customWidth="1"/>
    <col min="12548" max="12548" width="37" style="3" customWidth="1"/>
    <col min="12549" max="12549" width="10.5546875" style="3" customWidth="1"/>
    <col min="12550" max="12551" width="11.33203125" style="3" customWidth="1"/>
    <col min="12552" max="12552" width="10.6640625" style="3" customWidth="1"/>
    <col min="12553" max="12800" width="9.109375" style="3"/>
    <col min="12801" max="12801" width="4.6640625" style="3" customWidth="1"/>
    <col min="12802" max="12802" width="4.5546875" style="3" customWidth="1"/>
    <col min="12803" max="12803" width="3.44140625" style="3" customWidth="1"/>
    <col min="12804" max="12804" width="37" style="3" customWidth="1"/>
    <col min="12805" max="12805" width="10.5546875" style="3" customWidth="1"/>
    <col min="12806" max="12807" width="11.33203125" style="3" customWidth="1"/>
    <col min="12808" max="12808" width="10.6640625" style="3" customWidth="1"/>
    <col min="12809" max="13056" width="9.109375" style="3"/>
    <col min="13057" max="13057" width="4.6640625" style="3" customWidth="1"/>
    <col min="13058" max="13058" width="4.5546875" style="3" customWidth="1"/>
    <col min="13059" max="13059" width="3.44140625" style="3" customWidth="1"/>
    <col min="13060" max="13060" width="37" style="3" customWidth="1"/>
    <col min="13061" max="13061" width="10.5546875" style="3" customWidth="1"/>
    <col min="13062" max="13063" width="11.33203125" style="3" customWidth="1"/>
    <col min="13064" max="13064" width="10.6640625" style="3" customWidth="1"/>
    <col min="13065" max="13312" width="9.109375" style="3"/>
    <col min="13313" max="13313" width="4.6640625" style="3" customWidth="1"/>
    <col min="13314" max="13314" width="4.5546875" style="3" customWidth="1"/>
    <col min="13315" max="13315" width="3.44140625" style="3" customWidth="1"/>
    <col min="13316" max="13316" width="37" style="3" customWidth="1"/>
    <col min="13317" max="13317" width="10.5546875" style="3" customWidth="1"/>
    <col min="13318" max="13319" width="11.33203125" style="3" customWidth="1"/>
    <col min="13320" max="13320" width="10.6640625" style="3" customWidth="1"/>
    <col min="13321" max="13568" width="9.109375" style="3"/>
    <col min="13569" max="13569" width="4.6640625" style="3" customWidth="1"/>
    <col min="13570" max="13570" width="4.5546875" style="3" customWidth="1"/>
    <col min="13571" max="13571" width="3.44140625" style="3" customWidth="1"/>
    <col min="13572" max="13572" width="37" style="3" customWidth="1"/>
    <col min="13573" max="13573" width="10.5546875" style="3" customWidth="1"/>
    <col min="13574" max="13575" width="11.33203125" style="3" customWidth="1"/>
    <col min="13576" max="13576" width="10.6640625" style="3" customWidth="1"/>
    <col min="13577" max="13824" width="9.109375" style="3"/>
    <col min="13825" max="13825" width="4.6640625" style="3" customWidth="1"/>
    <col min="13826" max="13826" width="4.5546875" style="3" customWidth="1"/>
    <col min="13827" max="13827" width="3.44140625" style="3" customWidth="1"/>
    <col min="13828" max="13828" width="37" style="3" customWidth="1"/>
    <col min="13829" max="13829" width="10.5546875" style="3" customWidth="1"/>
    <col min="13830" max="13831" width="11.33203125" style="3" customWidth="1"/>
    <col min="13832" max="13832" width="10.6640625" style="3" customWidth="1"/>
    <col min="13833" max="14080" width="9.109375" style="3"/>
    <col min="14081" max="14081" width="4.6640625" style="3" customWidth="1"/>
    <col min="14082" max="14082" width="4.5546875" style="3" customWidth="1"/>
    <col min="14083" max="14083" width="3.44140625" style="3" customWidth="1"/>
    <col min="14084" max="14084" width="37" style="3" customWidth="1"/>
    <col min="14085" max="14085" width="10.5546875" style="3" customWidth="1"/>
    <col min="14086" max="14087" width="11.33203125" style="3" customWidth="1"/>
    <col min="14088" max="14088" width="10.6640625" style="3" customWidth="1"/>
    <col min="14089" max="14336" width="9.109375" style="3"/>
    <col min="14337" max="14337" width="4.6640625" style="3" customWidth="1"/>
    <col min="14338" max="14338" width="4.5546875" style="3" customWidth="1"/>
    <col min="14339" max="14339" width="3.44140625" style="3" customWidth="1"/>
    <col min="14340" max="14340" width="37" style="3" customWidth="1"/>
    <col min="14341" max="14341" width="10.5546875" style="3" customWidth="1"/>
    <col min="14342" max="14343" width="11.33203125" style="3" customWidth="1"/>
    <col min="14344" max="14344" width="10.6640625" style="3" customWidth="1"/>
    <col min="14345" max="14592" width="9.109375" style="3"/>
    <col min="14593" max="14593" width="4.6640625" style="3" customWidth="1"/>
    <col min="14594" max="14594" width="4.5546875" style="3" customWidth="1"/>
    <col min="14595" max="14595" width="3.44140625" style="3" customWidth="1"/>
    <col min="14596" max="14596" width="37" style="3" customWidth="1"/>
    <col min="14597" max="14597" width="10.5546875" style="3" customWidth="1"/>
    <col min="14598" max="14599" width="11.33203125" style="3" customWidth="1"/>
    <col min="14600" max="14600" width="10.6640625" style="3" customWidth="1"/>
    <col min="14601" max="14848" width="9.109375" style="3"/>
    <col min="14849" max="14849" width="4.6640625" style="3" customWidth="1"/>
    <col min="14850" max="14850" width="4.5546875" style="3" customWidth="1"/>
    <col min="14851" max="14851" width="3.44140625" style="3" customWidth="1"/>
    <col min="14852" max="14852" width="37" style="3" customWidth="1"/>
    <col min="14853" max="14853" width="10.5546875" style="3" customWidth="1"/>
    <col min="14854" max="14855" width="11.33203125" style="3" customWidth="1"/>
    <col min="14856" max="14856" width="10.6640625" style="3" customWidth="1"/>
    <col min="14857" max="15104" width="9.109375" style="3"/>
    <col min="15105" max="15105" width="4.6640625" style="3" customWidth="1"/>
    <col min="15106" max="15106" width="4.5546875" style="3" customWidth="1"/>
    <col min="15107" max="15107" width="3.44140625" style="3" customWidth="1"/>
    <col min="15108" max="15108" width="37" style="3" customWidth="1"/>
    <col min="15109" max="15109" width="10.5546875" style="3" customWidth="1"/>
    <col min="15110" max="15111" width="11.33203125" style="3" customWidth="1"/>
    <col min="15112" max="15112" width="10.6640625" style="3" customWidth="1"/>
    <col min="15113" max="15360" width="9.109375" style="3"/>
    <col min="15361" max="15361" width="4.6640625" style="3" customWidth="1"/>
    <col min="15362" max="15362" width="4.5546875" style="3" customWidth="1"/>
    <col min="15363" max="15363" width="3.44140625" style="3" customWidth="1"/>
    <col min="15364" max="15364" width="37" style="3" customWidth="1"/>
    <col min="15365" max="15365" width="10.5546875" style="3" customWidth="1"/>
    <col min="15366" max="15367" width="11.33203125" style="3" customWidth="1"/>
    <col min="15368" max="15368" width="10.6640625" style="3" customWidth="1"/>
    <col min="15369" max="15616" width="9.109375" style="3"/>
    <col min="15617" max="15617" width="4.6640625" style="3" customWidth="1"/>
    <col min="15618" max="15618" width="4.5546875" style="3" customWidth="1"/>
    <col min="15619" max="15619" width="3.44140625" style="3" customWidth="1"/>
    <col min="15620" max="15620" width="37" style="3" customWidth="1"/>
    <col min="15621" max="15621" width="10.5546875" style="3" customWidth="1"/>
    <col min="15622" max="15623" width="11.33203125" style="3" customWidth="1"/>
    <col min="15624" max="15624" width="10.6640625" style="3" customWidth="1"/>
    <col min="15625" max="15872" width="9.109375" style="3"/>
    <col min="15873" max="15873" width="4.6640625" style="3" customWidth="1"/>
    <col min="15874" max="15874" width="4.5546875" style="3" customWidth="1"/>
    <col min="15875" max="15875" width="3.44140625" style="3" customWidth="1"/>
    <col min="15876" max="15876" width="37" style="3" customWidth="1"/>
    <col min="15877" max="15877" width="10.5546875" style="3" customWidth="1"/>
    <col min="15878" max="15879" width="11.33203125" style="3" customWidth="1"/>
    <col min="15880" max="15880" width="10.6640625" style="3" customWidth="1"/>
    <col min="15881" max="16128" width="9.109375" style="3"/>
    <col min="16129" max="16129" width="4.6640625" style="3" customWidth="1"/>
    <col min="16130" max="16130" width="4.5546875" style="3" customWidth="1"/>
    <col min="16131" max="16131" width="3.44140625" style="3" customWidth="1"/>
    <col min="16132" max="16132" width="37" style="3" customWidth="1"/>
    <col min="16133" max="16133" width="10.5546875" style="3" customWidth="1"/>
    <col min="16134" max="16135" width="11.33203125" style="3" customWidth="1"/>
    <col min="16136" max="16136" width="10.6640625" style="3" customWidth="1"/>
    <col min="16137" max="16384" width="9.109375" style="3"/>
  </cols>
  <sheetData>
    <row r="1" spans="1:18" ht="14.1" customHeight="1" x14ac:dyDescent="0.3">
      <c r="A1" s="1"/>
      <c r="B1" s="2"/>
      <c r="C1" s="2"/>
      <c r="D1" s="244"/>
      <c r="E1" s="2"/>
      <c r="F1" s="2"/>
      <c r="G1" s="2"/>
      <c r="H1" s="2"/>
      <c r="I1" s="2"/>
      <c r="J1" s="2"/>
      <c r="K1" s="360" t="s">
        <v>21</v>
      </c>
      <c r="L1" s="360"/>
      <c r="M1" s="360"/>
      <c r="N1" s="360"/>
      <c r="O1" s="360"/>
    </row>
    <row r="2" spans="1:18" ht="14.1" customHeight="1" x14ac:dyDescent="0.3">
      <c r="A2" s="1"/>
      <c r="B2" s="2"/>
      <c r="C2" s="2"/>
      <c r="D2" s="244"/>
      <c r="E2" s="2"/>
      <c r="F2" s="2"/>
      <c r="G2" s="2"/>
      <c r="H2" s="2"/>
      <c r="I2" s="2"/>
      <c r="J2" s="2"/>
      <c r="K2" s="360" t="s">
        <v>0</v>
      </c>
      <c r="L2" s="360"/>
      <c r="M2" s="360"/>
      <c r="N2" s="360"/>
      <c r="O2" s="360"/>
    </row>
    <row r="3" spans="1:18" ht="14.1" customHeight="1" x14ac:dyDescent="0.3">
      <c r="A3" s="1"/>
      <c r="B3" s="2"/>
      <c r="C3" s="2"/>
      <c r="D3" s="244"/>
      <c r="E3" s="244"/>
      <c r="F3" s="244"/>
      <c r="G3" s="244"/>
      <c r="H3" s="244"/>
      <c r="I3" s="244"/>
      <c r="J3" s="244"/>
      <c r="K3" s="360" t="s">
        <v>23</v>
      </c>
      <c r="L3" s="360"/>
      <c r="M3" s="360"/>
      <c r="N3" s="360"/>
      <c r="O3" s="360"/>
    </row>
    <row r="4" spans="1:18" ht="14.1" customHeight="1" x14ac:dyDescent="0.3">
      <c r="A4" s="1"/>
      <c r="B4" s="2"/>
      <c r="C4" s="2"/>
      <c r="D4" s="244"/>
      <c r="E4" s="244"/>
      <c r="F4" s="244"/>
      <c r="G4" s="244"/>
      <c r="H4" s="244"/>
      <c r="I4" s="244"/>
      <c r="J4" s="244"/>
      <c r="K4" s="360" t="s">
        <v>210</v>
      </c>
      <c r="L4" s="360"/>
      <c r="M4" s="360"/>
      <c r="N4" s="360"/>
      <c r="O4" s="360"/>
    </row>
    <row r="5" spans="1:18" ht="14.1" customHeight="1" x14ac:dyDescent="0.3">
      <c r="A5" s="1"/>
      <c r="B5" s="2"/>
      <c r="C5" s="2"/>
      <c r="D5" s="244"/>
      <c r="E5" s="360" t="s">
        <v>209</v>
      </c>
      <c r="F5" s="360"/>
      <c r="G5" s="360"/>
      <c r="H5" s="360"/>
      <c r="I5" s="360"/>
      <c r="J5" s="360"/>
      <c r="K5" s="360"/>
      <c r="L5" s="360"/>
      <c r="M5" s="360"/>
      <c r="N5" s="360"/>
      <c r="O5" s="360"/>
    </row>
    <row r="6" spans="1:18" ht="14.1" customHeight="1" x14ac:dyDescent="0.3">
      <c r="A6" s="1"/>
      <c r="B6" s="2"/>
      <c r="C6" s="2"/>
      <c r="D6" s="244"/>
      <c r="E6" s="244"/>
      <c r="F6" s="244"/>
      <c r="G6" s="244"/>
      <c r="H6" s="244"/>
      <c r="I6" s="244"/>
      <c r="J6" s="244"/>
      <c r="K6" s="360" t="s">
        <v>149</v>
      </c>
      <c r="L6" s="360"/>
      <c r="M6" s="360"/>
      <c r="N6" s="360"/>
      <c r="O6" s="360"/>
    </row>
    <row r="7" spans="1:18" ht="14.1" customHeight="1" x14ac:dyDescent="0.3">
      <c r="A7" s="1"/>
      <c r="B7" s="2"/>
      <c r="C7" s="2"/>
      <c r="D7" s="244"/>
      <c r="E7" s="2"/>
      <c r="F7" s="2"/>
      <c r="G7" s="2"/>
      <c r="H7" s="2"/>
    </row>
    <row r="8" spans="1:18" ht="14.1" customHeight="1" x14ac:dyDescent="0.3">
      <c r="A8" s="361" t="s">
        <v>1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</row>
    <row r="9" spans="1:18" ht="14.1" customHeight="1" x14ac:dyDescent="0.3">
      <c r="A9" s="1"/>
      <c r="B9" s="5"/>
      <c r="C9" s="5"/>
      <c r="D9" s="320"/>
      <c r="E9" s="5"/>
      <c r="F9" s="5"/>
      <c r="G9" s="5"/>
      <c r="H9" s="5"/>
    </row>
    <row r="10" spans="1:18" ht="26.25" customHeight="1" x14ac:dyDescent="0.3">
      <c r="A10" s="362" t="s">
        <v>2</v>
      </c>
      <c r="B10" s="362"/>
      <c r="C10" s="363" t="s">
        <v>3</v>
      </c>
      <c r="D10" s="364" t="s">
        <v>4</v>
      </c>
      <c r="E10" s="363" t="s">
        <v>5</v>
      </c>
      <c r="F10" s="367" t="s">
        <v>212</v>
      </c>
      <c r="G10" s="367"/>
      <c r="H10" s="367"/>
      <c r="I10" s="367"/>
      <c r="J10" s="367"/>
      <c r="K10" s="367"/>
      <c r="L10" s="367"/>
      <c r="M10" s="367"/>
      <c r="N10" s="367"/>
      <c r="O10" s="368"/>
    </row>
    <row r="11" spans="1:18" x14ac:dyDescent="0.3">
      <c r="A11" s="362"/>
      <c r="B11" s="362"/>
      <c r="C11" s="363"/>
      <c r="D11" s="364"/>
      <c r="E11" s="363"/>
      <c r="F11" s="6" t="s">
        <v>25</v>
      </c>
      <c r="G11" s="6" t="s">
        <v>26</v>
      </c>
      <c r="H11" s="7" t="s">
        <v>27</v>
      </c>
      <c r="I11" s="8" t="s">
        <v>28</v>
      </c>
      <c r="J11" s="8" t="s">
        <v>29</v>
      </c>
      <c r="K11" s="274" t="s">
        <v>30</v>
      </c>
      <c r="L11" s="274" t="s">
        <v>31</v>
      </c>
      <c r="M11" s="155" t="s">
        <v>32</v>
      </c>
      <c r="N11" s="155" t="s">
        <v>33</v>
      </c>
      <c r="O11" s="155" t="s">
        <v>34</v>
      </c>
      <c r="Q11" s="4"/>
    </row>
    <row r="12" spans="1:18" x14ac:dyDescent="0.3">
      <c r="A12" s="274" t="s">
        <v>6</v>
      </c>
      <c r="B12" s="9" t="s">
        <v>7</v>
      </c>
      <c r="C12" s="363"/>
      <c r="D12" s="365"/>
      <c r="E12" s="366"/>
      <c r="F12" s="331" t="s">
        <v>35</v>
      </c>
      <c r="G12" s="331" t="s">
        <v>35</v>
      </c>
      <c r="H12" s="331" t="s">
        <v>35</v>
      </c>
      <c r="I12" s="252" t="s">
        <v>35</v>
      </c>
      <c r="J12" s="252" t="s">
        <v>36</v>
      </c>
      <c r="K12" s="253" t="s">
        <v>36</v>
      </c>
      <c r="L12" s="253" t="s">
        <v>37</v>
      </c>
      <c r="M12" s="253" t="s">
        <v>37</v>
      </c>
      <c r="N12" s="253" t="s">
        <v>37</v>
      </c>
      <c r="O12" s="253" t="s">
        <v>37</v>
      </c>
    </row>
    <row r="13" spans="1:18" ht="17.399999999999999" customHeight="1" x14ac:dyDescent="0.3">
      <c r="A13" s="275" t="s">
        <v>48</v>
      </c>
      <c r="B13" s="257" t="s">
        <v>211</v>
      </c>
      <c r="C13" s="258"/>
      <c r="D13" s="359" t="s">
        <v>337</v>
      </c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</row>
    <row r="14" spans="1:18" ht="28.8" hidden="1" customHeight="1" x14ac:dyDescent="0.3">
      <c r="A14" s="10" t="s">
        <v>38</v>
      </c>
      <c r="B14" s="10" t="s">
        <v>8</v>
      </c>
      <c r="C14" s="10">
        <v>1</v>
      </c>
      <c r="D14" s="247" t="s">
        <v>17</v>
      </c>
      <c r="E14" s="248" t="s">
        <v>15</v>
      </c>
      <c r="F14" s="249"/>
      <c r="G14" s="250">
        <v>1</v>
      </c>
      <c r="H14" s="250">
        <v>1</v>
      </c>
      <c r="I14" s="250">
        <v>1</v>
      </c>
      <c r="J14" s="250">
        <v>1</v>
      </c>
      <c r="K14" s="294">
        <v>7</v>
      </c>
      <c r="L14" s="294">
        <v>7</v>
      </c>
      <c r="M14" s="294">
        <v>7</v>
      </c>
      <c r="N14" s="294">
        <v>7</v>
      </c>
      <c r="O14" s="294">
        <v>7</v>
      </c>
      <c r="Q14" s="1"/>
      <c r="R14" s="1"/>
    </row>
    <row r="15" spans="1:18" ht="28.8" customHeight="1" x14ac:dyDescent="0.3">
      <c r="A15" s="10" t="s">
        <v>48</v>
      </c>
      <c r="B15" s="10" t="s">
        <v>211</v>
      </c>
      <c r="C15" s="10" t="s">
        <v>8</v>
      </c>
      <c r="D15" s="183" t="s">
        <v>172</v>
      </c>
      <c r="E15" s="186" t="s">
        <v>15</v>
      </c>
      <c r="F15" s="159"/>
      <c r="G15" s="160"/>
      <c r="H15" s="160"/>
      <c r="I15" s="160"/>
      <c r="J15" s="160"/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319">
        <v>1</v>
      </c>
      <c r="Q15" s="1"/>
      <c r="R15" s="1"/>
    </row>
    <row r="16" spans="1:18" ht="24" x14ac:dyDescent="0.3">
      <c r="A16" s="10" t="s">
        <v>48</v>
      </c>
      <c r="B16" s="10" t="s">
        <v>211</v>
      </c>
      <c r="C16" s="10" t="s">
        <v>9</v>
      </c>
      <c r="D16" s="187" t="s">
        <v>173</v>
      </c>
      <c r="E16" s="186" t="s">
        <v>15</v>
      </c>
      <c r="F16" s="179"/>
      <c r="G16" s="179"/>
      <c r="H16" s="179"/>
      <c r="I16" s="179"/>
      <c r="J16" s="213"/>
      <c r="K16" s="276">
        <v>0</v>
      </c>
      <c r="L16" s="276">
        <v>0</v>
      </c>
      <c r="M16" s="276">
        <v>0</v>
      </c>
      <c r="N16" s="276">
        <v>0</v>
      </c>
      <c r="O16" s="276">
        <v>0</v>
      </c>
      <c r="P16" s="319">
        <v>2</v>
      </c>
      <c r="Q16" s="1"/>
      <c r="R16" s="1"/>
    </row>
    <row r="17" spans="1:18" ht="36" x14ac:dyDescent="0.3">
      <c r="A17" s="10" t="s">
        <v>48</v>
      </c>
      <c r="B17" s="10" t="s">
        <v>211</v>
      </c>
      <c r="C17" s="10" t="s">
        <v>10</v>
      </c>
      <c r="D17" s="238" t="s">
        <v>176</v>
      </c>
      <c r="E17" s="13" t="s">
        <v>19</v>
      </c>
      <c r="F17" s="179"/>
      <c r="G17" s="179"/>
      <c r="H17" s="179"/>
      <c r="I17" s="179"/>
      <c r="J17" s="213"/>
      <c r="K17" s="214" t="e">
        <f>K16/K15*100</f>
        <v>#DIV/0!</v>
      </c>
      <c r="L17" s="214" t="e">
        <f>L16/L15*100</f>
        <v>#DIV/0!</v>
      </c>
      <c r="M17" s="214" t="e">
        <f t="shared" ref="M17:O17" si="0">M16/M15*100</f>
        <v>#DIV/0!</v>
      </c>
      <c r="N17" s="214" t="e">
        <f t="shared" si="0"/>
        <v>#DIV/0!</v>
      </c>
      <c r="O17" s="214" t="e">
        <f t="shared" si="0"/>
        <v>#DIV/0!</v>
      </c>
      <c r="P17" s="319">
        <v>3</v>
      </c>
      <c r="Q17" s="1"/>
      <c r="R17" s="1"/>
    </row>
    <row r="18" spans="1:18" ht="24" x14ac:dyDescent="0.3">
      <c r="A18" s="10" t="s">
        <v>48</v>
      </c>
      <c r="B18" s="10" t="s">
        <v>211</v>
      </c>
      <c r="C18" s="10" t="s">
        <v>11</v>
      </c>
      <c r="D18" s="239" t="s">
        <v>174</v>
      </c>
      <c r="E18" s="13" t="s">
        <v>16</v>
      </c>
      <c r="F18" s="179"/>
      <c r="G18" s="179"/>
      <c r="H18" s="179"/>
      <c r="I18" s="179"/>
      <c r="J18" s="213"/>
      <c r="K18" s="214">
        <v>0</v>
      </c>
      <c r="L18" s="214">
        <v>0</v>
      </c>
      <c r="M18" s="214">
        <v>0</v>
      </c>
      <c r="N18" s="214">
        <v>0</v>
      </c>
      <c r="O18" s="214">
        <v>0</v>
      </c>
      <c r="P18" s="319">
        <v>4</v>
      </c>
      <c r="Q18" s="1"/>
      <c r="R18" s="1"/>
    </row>
    <row r="19" spans="1:18" x14ac:dyDescent="0.3">
      <c r="A19" s="10" t="s">
        <v>48</v>
      </c>
      <c r="B19" s="10" t="s">
        <v>211</v>
      </c>
      <c r="C19" s="10" t="s">
        <v>12</v>
      </c>
      <c r="D19" s="240" t="s">
        <v>175</v>
      </c>
      <c r="E19" s="13" t="s">
        <v>16</v>
      </c>
      <c r="F19" s="179"/>
      <c r="G19" s="179"/>
      <c r="H19" s="179"/>
      <c r="I19" s="179"/>
      <c r="J19" s="213"/>
      <c r="K19" s="214">
        <v>0</v>
      </c>
      <c r="L19" s="214">
        <v>0</v>
      </c>
      <c r="M19" s="214">
        <v>0</v>
      </c>
      <c r="N19" s="214">
        <v>0</v>
      </c>
      <c r="O19" s="214">
        <v>0</v>
      </c>
      <c r="P19" s="319">
        <v>5</v>
      </c>
      <c r="Q19" s="1"/>
      <c r="R19" s="1"/>
    </row>
    <row r="20" spans="1:18" ht="36" x14ac:dyDescent="0.3">
      <c r="A20" s="10" t="s">
        <v>48</v>
      </c>
      <c r="B20" s="10" t="s">
        <v>211</v>
      </c>
      <c r="C20" s="10" t="s">
        <v>13</v>
      </c>
      <c r="D20" s="241" t="s">
        <v>199</v>
      </c>
      <c r="E20" s="13" t="s">
        <v>19</v>
      </c>
      <c r="F20" s="179"/>
      <c r="G20" s="179"/>
      <c r="H20" s="179"/>
      <c r="I20" s="179"/>
      <c r="J20" s="213"/>
      <c r="K20" s="214" t="e">
        <f>K19/K18*100</f>
        <v>#DIV/0!</v>
      </c>
      <c r="L20" s="214" t="e">
        <f t="shared" ref="L20:O20" si="1">L19/L18*100</f>
        <v>#DIV/0!</v>
      </c>
      <c r="M20" s="214" t="e">
        <f t="shared" si="1"/>
        <v>#DIV/0!</v>
      </c>
      <c r="N20" s="214" t="e">
        <f t="shared" si="1"/>
        <v>#DIV/0!</v>
      </c>
      <c r="O20" s="214" t="e">
        <f t="shared" si="1"/>
        <v>#DIV/0!</v>
      </c>
      <c r="P20" s="319">
        <v>6</v>
      </c>
      <c r="Q20" s="1"/>
      <c r="R20" s="1"/>
    </row>
    <row r="21" spans="1:18" ht="24" x14ac:dyDescent="0.3">
      <c r="A21" s="10" t="s">
        <v>48</v>
      </c>
      <c r="B21" s="10" t="s">
        <v>211</v>
      </c>
      <c r="C21" s="10" t="s">
        <v>128</v>
      </c>
      <c r="D21" s="183" t="s">
        <v>127</v>
      </c>
      <c r="E21" s="11" t="s">
        <v>15</v>
      </c>
      <c r="F21" s="12"/>
      <c r="G21" s="152">
        <v>135</v>
      </c>
      <c r="H21" s="152">
        <v>148</v>
      </c>
      <c r="I21" s="152">
        <v>0</v>
      </c>
      <c r="J21" s="152">
        <v>0</v>
      </c>
      <c r="K21" s="220">
        <v>2</v>
      </c>
      <c r="L21" s="220">
        <v>1</v>
      </c>
      <c r="M21" s="220">
        <v>1</v>
      </c>
      <c r="N21" s="220">
        <v>1</v>
      </c>
      <c r="O21" s="220">
        <v>1</v>
      </c>
      <c r="P21" s="319">
        <v>7</v>
      </c>
      <c r="Q21" s="1"/>
      <c r="R21" s="1"/>
    </row>
    <row r="22" spans="1:18" ht="24" x14ac:dyDescent="0.3">
      <c r="A22" s="10" t="s">
        <v>48</v>
      </c>
      <c r="B22" s="10" t="s">
        <v>211</v>
      </c>
      <c r="C22" s="10" t="s">
        <v>135</v>
      </c>
      <c r="D22" s="187" t="s">
        <v>126</v>
      </c>
      <c r="E22" s="11" t="s">
        <v>15</v>
      </c>
      <c r="F22" s="12"/>
      <c r="G22" s="152"/>
      <c r="H22" s="152"/>
      <c r="I22" s="152"/>
      <c r="J22" s="152"/>
      <c r="K22" s="220">
        <v>2</v>
      </c>
      <c r="L22" s="220">
        <v>1</v>
      </c>
      <c r="M22" s="220">
        <v>1</v>
      </c>
      <c r="N22" s="220">
        <v>1</v>
      </c>
      <c r="O22" s="220">
        <v>1</v>
      </c>
      <c r="P22" s="319">
        <v>8</v>
      </c>
      <c r="Q22" s="1"/>
      <c r="R22" s="1"/>
    </row>
    <row r="23" spans="1:18" ht="37.200000000000003" customHeight="1" x14ac:dyDescent="0.3">
      <c r="A23" s="10" t="s">
        <v>48</v>
      </c>
      <c r="B23" s="10" t="s">
        <v>211</v>
      </c>
      <c r="C23" s="10" t="s">
        <v>139</v>
      </c>
      <c r="D23" s="238" t="s">
        <v>103</v>
      </c>
      <c r="E23" s="13" t="s">
        <v>19</v>
      </c>
      <c r="F23" s="14"/>
      <c r="G23" s="153">
        <v>10</v>
      </c>
      <c r="H23" s="153">
        <v>20</v>
      </c>
      <c r="I23" s="153">
        <v>40</v>
      </c>
      <c r="J23" s="153">
        <v>60</v>
      </c>
      <c r="K23" s="277">
        <f>K22/K21*100</f>
        <v>100</v>
      </c>
      <c r="L23" s="277">
        <f>L22/L21*100</f>
        <v>100</v>
      </c>
      <c r="M23" s="277">
        <f t="shared" ref="M23:O23" si="2">M22/M21*100</f>
        <v>100</v>
      </c>
      <c r="N23" s="277">
        <f t="shared" si="2"/>
        <v>100</v>
      </c>
      <c r="O23" s="277">
        <f t="shared" si="2"/>
        <v>100</v>
      </c>
      <c r="P23" s="319">
        <v>9</v>
      </c>
      <c r="Q23" s="180"/>
      <c r="R23" s="1"/>
    </row>
    <row r="24" spans="1:18" ht="24.6" customHeight="1" x14ac:dyDescent="0.3">
      <c r="A24" s="10" t="s">
        <v>48</v>
      </c>
      <c r="B24" s="10" t="s">
        <v>211</v>
      </c>
      <c r="C24" s="10" t="s">
        <v>140</v>
      </c>
      <c r="D24" s="239" t="s">
        <v>20</v>
      </c>
      <c r="E24" s="13" t="s">
        <v>16</v>
      </c>
      <c r="F24" s="181"/>
      <c r="G24" s="182"/>
      <c r="H24" s="182"/>
      <c r="I24" s="182"/>
      <c r="J24" s="182"/>
      <c r="K24" s="278">
        <v>4000</v>
      </c>
      <c r="L24" s="279" t="s">
        <v>216</v>
      </c>
      <c r="M24" s="279" t="s">
        <v>216</v>
      </c>
      <c r="N24" s="280">
        <v>1500</v>
      </c>
      <c r="O24" s="280">
        <v>1500</v>
      </c>
      <c r="P24" s="319">
        <v>10</v>
      </c>
      <c r="Q24" s="180"/>
      <c r="R24" s="1"/>
    </row>
    <row r="25" spans="1:18" ht="17.399999999999999" customHeight="1" x14ac:dyDescent="0.3">
      <c r="A25" s="10" t="s">
        <v>48</v>
      </c>
      <c r="B25" s="10" t="s">
        <v>211</v>
      </c>
      <c r="C25" s="10" t="s">
        <v>177</v>
      </c>
      <c r="D25" s="240" t="s">
        <v>18</v>
      </c>
      <c r="E25" s="13" t="s">
        <v>16</v>
      </c>
      <c r="F25" s="181"/>
      <c r="G25" s="182"/>
      <c r="H25" s="182"/>
      <c r="I25" s="182"/>
      <c r="J25" s="182"/>
      <c r="K25" s="281">
        <f>K24</f>
        <v>4000</v>
      </c>
      <c r="L25" s="281" t="str">
        <f t="shared" ref="L25:O25" si="3">L24</f>
        <v>3000</v>
      </c>
      <c r="M25" s="281" t="str">
        <f t="shared" si="3"/>
        <v>3000</v>
      </c>
      <c r="N25" s="281">
        <f t="shared" si="3"/>
        <v>1500</v>
      </c>
      <c r="O25" s="281">
        <f t="shared" si="3"/>
        <v>1500</v>
      </c>
      <c r="P25" s="319">
        <v>11</v>
      </c>
      <c r="Q25" s="180"/>
      <c r="R25" s="1"/>
    </row>
    <row r="26" spans="1:18" ht="39.6" customHeight="1" x14ac:dyDescent="0.3">
      <c r="A26" s="10" t="s">
        <v>48</v>
      </c>
      <c r="B26" s="10" t="s">
        <v>211</v>
      </c>
      <c r="C26" s="10" t="s">
        <v>178</v>
      </c>
      <c r="D26" s="241" t="s">
        <v>207</v>
      </c>
      <c r="E26" s="13" t="s">
        <v>19</v>
      </c>
      <c r="F26" s="158"/>
      <c r="G26" s="161">
        <v>90</v>
      </c>
      <c r="H26" s="161">
        <v>80</v>
      </c>
      <c r="I26" s="161">
        <v>60</v>
      </c>
      <c r="J26" s="161">
        <v>40</v>
      </c>
      <c r="K26" s="277">
        <f>K25/K24*100</f>
        <v>100</v>
      </c>
      <c r="L26" s="277">
        <f>L25/L24*100</f>
        <v>100</v>
      </c>
      <c r="M26" s="277">
        <f t="shared" ref="M26:O26" si="4">M25/M24*100</f>
        <v>100</v>
      </c>
      <c r="N26" s="277">
        <f t="shared" si="4"/>
        <v>100</v>
      </c>
      <c r="O26" s="277">
        <f t="shared" si="4"/>
        <v>100</v>
      </c>
      <c r="P26" s="319">
        <v>12</v>
      </c>
    </row>
    <row r="27" spans="1:18" ht="36" x14ac:dyDescent="0.3">
      <c r="A27" s="10" t="s">
        <v>48</v>
      </c>
      <c r="B27" s="10" t="s">
        <v>211</v>
      </c>
      <c r="C27" s="10" t="s">
        <v>179</v>
      </c>
      <c r="D27" s="241" t="s">
        <v>198</v>
      </c>
      <c r="E27" s="13" t="s">
        <v>134</v>
      </c>
      <c r="F27" s="158"/>
      <c r="G27" s="161"/>
      <c r="H27" s="161"/>
      <c r="I27" s="161"/>
      <c r="J27" s="161"/>
      <c r="K27" s="281">
        <v>0</v>
      </c>
      <c r="L27" s="281">
        <v>0</v>
      </c>
      <c r="M27" s="281">
        <v>0</v>
      </c>
      <c r="N27" s="281">
        <v>0</v>
      </c>
      <c r="O27" s="281">
        <v>0</v>
      </c>
      <c r="P27" s="319">
        <v>13</v>
      </c>
    </row>
    <row r="28" spans="1:18" ht="24" x14ac:dyDescent="0.3">
      <c r="A28" s="10" t="s">
        <v>48</v>
      </c>
      <c r="B28" s="10" t="s">
        <v>211</v>
      </c>
      <c r="C28" s="10" t="s">
        <v>180</v>
      </c>
      <c r="D28" s="241" t="s">
        <v>136</v>
      </c>
      <c r="E28" s="13" t="s">
        <v>138</v>
      </c>
      <c r="F28" s="158"/>
      <c r="G28" s="161"/>
      <c r="H28" s="161"/>
      <c r="I28" s="161"/>
      <c r="J28" s="161"/>
      <c r="K28" s="281" t="s">
        <v>141</v>
      </c>
      <c r="L28" s="281" t="s">
        <v>141</v>
      </c>
      <c r="M28" s="281" t="s">
        <v>141</v>
      </c>
      <c r="N28" s="281" t="s">
        <v>141</v>
      </c>
      <c r="O28" s="281" t="s">
        <v>141</v>
      </c>
      <c r="P28" s="319">
        <v>14</v>
      </c>
    </row>
    <row r="29" spans="1:18" x14ac:dyDescent="0.3">
      <c r="A29" s="10" t="s">
        <v>48</v>
      </c>
      <c r="B29" s="10" t="s">
        <v>211</v>
      </c>
      <c r="C29" s="10" t="s">
        <v>181</v>
      </c>
      <c r="D29" s="241" t="s">
        <v>137</v>
      </c>
      <c r="E29" s="13" t="s">
        <v>138</v>
      </c>
      <c r="F29" s="158"/>
      <c r="G29" s="161"/>
      <c r="H29" s="161"/>
      <c r="I29" s="161"/>
      <c r="J29" s="161"/>
      <c r="K29" s="281" t="s">
        <v>141</v>
      </c>
      <c r="L29" s="281" t="s">
        <v>141</v>
      </c>
      <c r="M29" s="281" t="s">
        <v>141</v>
      </c>
      <c r="N29" s="281" t="s">
        <v>141</v>
      </c>
      <c r="O29" s="281" t="s">
        <v>141</v>
      </c>
      <c r="P29" s="319">
        <v>15</v>
      </c>
    </row>
    <row r="30" spans="1:18" x14ac:dyDescent="0.3">
      <c r="A30" s="10" t="s">
        <v>48</v>
      </c>
      <c r="B30" s="10" t="s">
        <v>211</v>
      </c>
      <c r="C30" s="10"/>
      <c r="D30" s="359" t="s">
        <v>336</v>
      </c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</row>
    <row r="31" spans="1:18" hidden="1" x14ac:dyDescent="0.3">
      <c r="A31" s="10" t="s">
        <v>48</v>
      </c>
      <c r="B31" s="10" t="s">
        <v>211</v>
      </c>
      <c r="C31" s="10" t="s">
        <v>38</v>
      </c>
      <c r="D31" s="183" t="s">
        <v>17</v>
      </c>
      <c r="E31" s="11" t="s">
        <v>15</v>
      </c>
      <c r="F31" s="159">
        <v>9</v>
      </c>
      <c r="G31" s="159">
        <v>9</v>
      </c>
      <c r="H31" s="159">
        <v>9</v>
      </c>
      <c r="I31" s="159">
        <v>9</v>
      </c>
      <c r="J31" s="159">
        <v>9</v>
      </c>
      <c r="K31" s="297">
        <v>0</v>
      </c>
      <c r="L31" s="297">
        <v>0</v>
      </c>
      <c r="M31" s="297">
        <v>0</v>
      </c>
      <c r="N31" s="297">
        <v>0</v>
      </c>
      <c r="O31" s="297">
        <v>0</v>
      </c>
    </row>
    <row r="32" spans="1:18" ht="24" x14ac:dyDescent="0.3">
      <c r="A32" s="10" t="s">
        <v>48</v>
      </c>
      <c r="B32" s="10" t="s">
        <v>211</v>
      </c>
      <c r="C32" s="10" t="s">
        <v>38</v>
      </c>
      <c r="D32" s="183" t="s">
        <v>172</v>
      </c>
      <c r="E32" s="186" t="s">
        <v>15</v>
      </c>
      <c r="F32" s="159"/>
      <c r="G32" s="160"/>
      <c r="H32" s="160"/>
      <c r="I32" s="160"/>
      <c r="J32" s="160"/>
      <c r="K32" s="220">
        <v>0</v>
      </c>
      <c r="L32" s="220">
        <v>0</v>
      </c>
      <c r="M32" s="220">
        <v>0</v>
      </c>
      <c r="N32" s="220">
        <v>0</v>
      </c>
      <c r="O32" s="220">
        <v>0</v>
      </c>
      <c r="P32" s="319">
        <v>1</v>
      </c>
    </row>
    <row r="33" spans="1:16" ht="24" x14ac:dyDescent="0.3">
      <c r="A33" s="10" t="s">
        <v>48</v>
      </c>
      <c r="B33" s="10" t="s">
        <v>211</v>
      </c>
      <c r="C33" s="10" t="s">
        <v>185</v>
      </c>
      <c r="D33" s="187" t="s">
        <v>173</v>
      </c>
      <c r="E33" s="186" t="s">
        <v>15</v>
      </c>
      <c r="F33" s="179"/>
      <c r="G33" s="179"/>
      <c r="H33" s="179"/>
      <c r="I33" s="179"/>
      <c r="J33" s="213"/>
      <c r="K33" s="214">
        <v>1</v>
      </c>
      <c r="L33" s="214">
        <v>0</v>
      </c>
      <c r="M33" s="214">
        <v>0</v>
      </c>
      <c r="N33" s="214">
        <v>0</v>
      </c>
      <c r="O33" s="214">
        <v>0</v>
      </c>
      <c r="P33" s="319">
        <v>2</v>
      </c>
    </row>
    <row r="34" spans="1:16" ht="36" x14ac:dyDescent="0.3">
      <c r="A34" s="10" t="s">
        <v>48</v>
      </c>
      <c r="B34" s="10" t="s">
        <v>211</v>
      </c>
      <c r="C34" s="10" t="s">
        <v>234</v>
      </c>
      <c r="D34" s="238" t="s">
        <v>176</v>
      </c>
      <c r="E34" s="13" t="s">
        <v>19</v>
      </c>
      <c r="F34" s="179"/>
      <c r="G34" s="179"/>
      <c r="H34" s="179"/>
      <c r="I34" s="179"/>
      <c r="J34" s="213"/>
      <c r="K34" s="214" t="e">
        <f>K33/K32*100</f>
        <v>#DIV/0!</v>
      </c>
      <c r="L34" s="214" t="e">
        <f t="shared" ref="L34:O34" si="5">L33/L32*100</f>
        <v>#DIV/0!</v>
      </c>
      <c r="M34" s="214" t="e">
        <f t="shared" si="5"/>
        <v>#DIV/0!</v>
      </c>
      <c r="N34" s="214" t="e">
        <f t="shared" si="5"/>
        <v>#DIV/0!</v>
      </c>
      <c r="O34" s="214" t="e">
        <f t="shared" si="5"/>
        <v>#DIV/0!</v>
      </c>
      <c r="P34" s="319">
        <v>3</v>
      </c>
    </row>
    <row r="35" spans="1:16" ht="24" x14ac:dyDescent="0.3">
      <c r="A35" s="10" t="s">
        <v>48</v>
      </c>
      <c r="B35" s="10" t="s">
        <v>211</v>
      </c>
      <c r="C35" s="10" t="s">
        <v>235</v>
      </c>
      <c r="D35" s="239" t="s">
        <v>174</v>
      </c>
      <c r="E35" s="13" t="s">
        <v>16</v>
      </c>
      <c r="F35" s="179"/>
      <c r="G35" s="179"/>
      <c r="H35" s="179"/>
      <c r="I35" s="179"/>
      <c r="J35" s="213"/>
      <c r="K35" s="214">
        <v>0</v>
      </c>
      <c r="L35" s="214">
        <v>0</v>
      </c>
      <c r="M35" s="214">
        <v>0</v>
      </c>
      <c r="N35" s="214">
        <v>0</v>
      </c>
      <c r="O35" s="214">
        <v>0</v>
      </c>
      <c r="P35" s="319">
        <v>4</v>
      </c>
    </row>
    <row r="36" spans="1:16" x14ac:dyDescent="0.3">
      <c r="A36" s="10" t="s">
        <v>48</v>
      </c>
      <c r="B36" s="10" t="s">
        <v>211</v>
      </c>
      <c r="C36" s="10" t="s">
        <v>236</v>
      </c>
      <c r="D36" s="240" t="s">
        <v>175</v>
      </c>
      <c r="E36" s="13" t="s">
        <v>16</v>
      </c>
      <c r="F36" s="179"/>
      <c r="G36" s="179"/>
      <c r="H36" s="179"/>
      <c r="I36" s="179"/>
      <c r="J36" s="213"/>
      <c r="K36" s="214">
        <v>0</v>
      </c>
      <c r="L36" s="214">
        <v>0</v>
      </c>
      <c r="M36" s="214">
        <v>0</v>
      </c>
      <c r="N36" s="214">
        <v>0</v>
      </c>
      <c r="O36" s="214">
        <v>0</v>
      </c>
      <c r="P36" s="319">
        <v>5</v>
      </c>
    </row>
    <row r="37" spans="1:16" ht="36" x14ac:dyDescent="0.3">
      <c r="A37" s="10" t="s">
        <v>48</v>
      </c>
      <c r="B37" s="10" t="s">
        <v>211</v>
      </c>
      <c r="C37" s="10" t="s">
        <v>237</v>
      </c>
      <c r="D37" s="241" t="s">
        <v>199</v>
      </c>
      <c r="E37" s="13" t="s">
        <v>19</v>
      </c>
      <c r="F37" s="179"/>
      <c r="G37" s="179"/>
      <c r="H37" s="179"/>
      <c r="I37" s="179"/>
      <c r="J37" s="213"/>
      <c r="K37" s="214" t="e">
        <f>K36/K35*100</f>
        <v>#DIV/0!</v>
      </c>
      <c r="L37" s="214" t="e">
        <f t="shared" ref="L37:O37" si="6">L36/L35*100</f>
        <v>#DIV/0!</v>
      </c>
      <c r="M37" s="214" t="e">
        <f t="shared" si="6"/>
        <v>#DIV/0!</v>
      </c>
      <c r="N37" s="214" t="e">
        <f t="shared" si="6"/>
        <v>#DIV/0!</v>
      </c>
      <c r="O37" s="214" t="e">
        <f t="shared" si="6"/>
        <v>#DIV/0!</v>
      </c>
      <c r="P37" s="319">
        <v>6</v>
      </c>
    </row>
    <row r="38" spans="1:16" ht="24" x14ac:dyDescent="0.3">
      <c r="A38" s="10" t="s">
        <v>48</v>
      </c>
      <c r="B38" s="10" t="s">
        <v>211</v>
      </c>
      <c r="C38" s="10" t="s">
        <v>238</v>
      </c>
      <c r="D38" s="183" t="s">
        <v>127</v>
      </c>
      <c r="E38" s="11" t="s">
        <v>15</v>
      </c>
      <c r="F38" s="12">
        <v>0</v>
      </c>
      <c r="G38" s="12">
        <v>1</v>
      </c>
      <c r="H38" s="12">
        <v>1</v>
      </c>
      <c r="I38" s="12">
        <v>1</v>
      </c>
      <c r="J38" s="12">
        <v>2</v>
      </c>
      <c r="K38" s="284">
        <v>1</v>
      </c>
      <c r="L38" s="284">
        <v>0</v>
      </c>
      <c r="M38" s="284">
        <v>0</v>
      </c>
      <c r="N38" s="284">
        <v>0</v>
      </c>
      <c r="O38" s="284">
        <v>0</v>
      </c>
      <c r="P38" s="319">
        <v>7</v>
      </c>
    </row>
    <row r="39" spans="1:16" ht="24" x14ac:dyDescent="0.3">
      <c r="A39" s="10" t="s">
        <v>48</v>
      </c>
      <c r="B39" s="10" t="s">
        <v>211</v>
      </c>
      <c r="C39" s="10" t="s">
        <v>239</v>
      </c>
      <c r="D39" s="187" t="s">
        <v>126</v>
      </c>
      <c r="E39" s="11" t="s">
        <v>15</v>
      </c>
      <c r="F39" s="184"/>
      <c r="G39" s="184"/>
      <c r="H39" s="184"/>
      <c r="I39" s="184"/>
      <c r="J39" s="184"/>
      <c r="K39" s="285">
        <v>1</v>
      </c>
      <c r="L39" s="285">
        <v>0</v>
      </c>
      <c r="M39" s="285">
        <v>0</v>
      </c>
      <c r="N39" s="285">
        <v>0</v>
      </c>
      <c r="O39" s="285">
        <v>0</v>
      </c>
      <c r="P39" s="319">
        <v>8</v>
      </c>
    </row>
    <row r="40" spans="1:16" ht="36" x14ac:dyDescent="0.3">
      <c r="A40" s="10" t="s">
        <v>48</v>
      </c>
      <c r="B40" s="10" t="s">
        <v>211</v>
      </c>
      <c r="C40" s="10" t="s">
        <v>240</v>
      </c>
      <c r="D40" s="238" t="s">
        <v>103</v>
      </c>
      <c r="E40" s="13" t="s">
        <v>19</v>
      </c>
      <c r="F40" s="184"/>
      <c r="G40" s="184"/>
      <c r="H40" s="184"/>
      <c r="I40" s="184"/>
      <c r="J40" s="184"/>
      <c r="K40" s="298">
        <f>K39/K38*100</f>
        <v>100</v>
      </c>
      <c r="L40" s="298" t="e">
        <f t="shared" ref="L40:O40" si="7">L39/L38*100</f>
        <v>#DIV/0!</v>
      </c>
      <c r="M40" s="298" t="e">
        <f t="shared" si="7"/>
        <v>#DIV/0!</v>
      </c>
      <c r="N40" s="298" t="e">
        <f>N39/N38*100</f>
        <v>#DIV/0!</v>
      </c>
      <c r="O40" s="298" t="e">
        <f t="shared" si="7"/>
        <v>#DIV/0!</v>
      </c>
      <c r="P40" s="319">
        <v>9</v>
      </c>
    </row>
    <row r="41" spans="1:16" ht="24" x14ac:dyDescent="0.3">
      <c r="A41" s="10" t="s">
        <v>48</v>
      </c>
      <c r="B41" s="10" t="s">
        <v>211</v>
      </c>
      <c r="C41" s="10" t="s">
        <v>241</v>
      </c>
      <c r="D41" s="239" t="s">
        <v>20</v>
      </c>
      <c r="E41" s="13" t="s">
        <v>16</v>
      </c>
      <c r="F41" s="184"/>
      <c r="G41" s="184"/>
      <c r="H41" s="184"/>
      <c r="I41" s="184"/>
      <c r="J41" s="184"/>
      <c r="K41" s="299">
        <v>2979.5</v>
      </c>
      <c r="L41" s="281">
        <v>0</v>
      </c>
      <c r="M41" s="281">
        <v>0</v>
      </c>
      <c r="N41" s="300">
        <v>0</v>
      </c>
      <c r="O41" s="300">
        <v>0</v>
      </c>
      <c r="P41" s="319">
        <v>10</v>
      </c>
    </row>
    <row r="42" spans="1:16" x14ac:dyDescent="0.3">
      <c r="A42" s="10" t="s">
        <v>48</v>
      </c>
      <c r="B42" s="10" t="s">
        <v>211</v>
      </c>
      <c r="C42" s="10" t="s">
        <v>242</v>
      </c>
      <c r="D42" s="240" t="s">
        <v>18</v>
      </c>
      <c r="E42" s="13" t="s">
        <v>16</v>
      </c>
      <c r="F42" s="184"/>
      <c r="G42" s="184"/>
      <c r="H42" s="184"/>
      <c r="I42" s="184"/>
      <c r="J42" s="184"/>
      <c r="K42" s="299">
        <v>2979.5</v>
      </c>
      <c r="L42" s="299">
        <v>0</v>
      </c>
      <c r="M42" s="299">
        <v>0</v>
      </c>
      <c r="N42" s="299">
        <v>0</v>
      </c>
      <c r="O42" s="299">
        <v>0</v>
      </c>
      <c r="P42" s="319">
        <v>11</v>
      </c>
    </row>
    <row r="43" spans="1:16" ht="36" x14ac:dyDescent="0.3">
      <c r="A43" s="10" t="s">
        <v>48</v>
      </c>
      <c r="B43" s="10" t="s">
        <v>211</v>
      </c>
      <c r="C43" s="10" t="s">
        <v>243</v>
      </c>
      <c r="D43" s="241" t="s">
        <v>207</v>
      </c>
      <c r="E43" s="13" t="s">
        <v>19</v>
      </c>
      <c r="F43" s="184"/>
      <c r="G43" s="184"/>
      <c r="H43" s="184"/>
      <c r="I43" s="184"/>
      <c r="J43" s="184"/>
      <c r="K43" s="281">
        <f>K42/K41*100</f>
        <v>100</v>
      </c>
      <c r="L43" s="281" t="e">
        <f t="shared" ref="L43:O43" si="8">L42/L41*100</f>
        <v>#DIV/0!</v>
      </c>
      <c r="M43" s="281" t="e">
        <f t="shared" si="8"/>
        <v>#DIV/0!</v>
      </c>
      <c r="N43" s="281" t="e">
        <f t="shared" si="8"/>
        <v>#DIV/0!</v>
      </c>
      <c r="O43" s="281" t="e">
        <f t="shared" si="8"/>
        <v>#DIV/0!</v>
      </c>
      <c r="P43" s="319">
        <v>12</v>
      </c>
    </row>
    <row r="44" spans="1:16" ht="36" x14ac:dyDescent="0.3">
      <c r="A44" s="10" t="s">
        <v>48</v>
      </c>
      <c r="B44" s="10" t="s">
        <v>211</v>
      </c>
      <c r="C44" s="10" t="s">
        <v>244</v>
      </c>
      <c r="D44" s="241" t="s">
        <v>198</v>
      </c>
      <c r="E44" s="13" t="s">
        <v>134</v>
      </c>
      <c r="F44" s="158"/>
      <c r="G44" s="161"/>
      <c r="H44" s="161"/>
      <c r="I44" s="161"/>
      <c r="J44" s="161"/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319">
        <v>13</v>
      </c>
    </row>
    <row r="45" spans="1:16" ht="24" x14ac:dyDescent="0.3">
      <c r="A45" s="10" t="s">
        <v>48</v>
      </c>
      <c r="B45" s="10" t="s">
        <v>211</v>
      </c>
      <c r="C45" s="10" t="s">
        <v>245</v>
      </c>
      <c r="D45" s="241" t="s">
        <v>136</v>
      </c>
      <c r="E45" s="13" t="s">
        <v>138</v>
      </c>
      <c r="F45" s="158"/>
      <c r="G45" s="161"/>
      <c r="H45" s="161"/>
      <c r="I45" s="161"/>
      <c r="J45" s="161"/>
      <c r="K45" s="281" t="s">
        <v>141</v>
      </c>
      <c r="L45" s="281" t="s">
        <v>141</v>
      </c>
      <c r="M45" s="281" t="s">
        <v>141</v>
      </c>
      <c r="N45" s="281" t="s">
        <v>141</v>
      </c>
      <c r="O45" s="281" t="s">
        <v>141</v>
      </c>
      <c r="P45" s="319">
        <v>14</v>
      </c>
    </row>
    <row r="46" spans="1:16" x14ac:dyDescent="0.3">
      <c r="A46" s="10" t="s">
        <v>48</v>
      </c>
      <c r="B46" s="10" t="s">
        <v>211</v>
      </c>
      <c r="C46" s="10" t="s">
        <v>246</v>
      </c>
      <c r="D46" s="241" t="s">
        <v>137</v>
      </c>
      <c r="E46" s="13" t="s">
        <v>138</v>
      </c>
      <c r="F46" s="158"/>
      <c r="G46" s="161"/>
      <c r="H46" s="161"/>
      <c r="I46" s="161"/>
      <c r="J46" s="161"/>
      <c r="K46" s="281" t="s">
        <v>141</v>
      </c>
      <c r="L46" s="281" t="s">
        <v>141</v>
      </c>
      <c r="M46" s="281" t="s">
        <v>141</v>
      </c>
      <c r="N46" s="281" t="s">
        <v>141</v>
      </c>
      <c r="O46" s="281" t="s">
        <v>141</v>
      </c>
      <c r="P46" s="319">
        <v>15</v>
      </c>
    </row>
    <row r="47" spans="1:16" x14ac:dyDescent="0.3">
      <c r="A47" s="10" t="s">
        <v>48</v>
      </c>
      <c r="B47" s="10" t="s">
        <v>211</v>
      </c>
      <c r="C47" s="10"/>
      <c r="D47" s="359" t="s">
        <v>335</v>
      </c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</row>
    <row r="48" spans="1:16" ht="19.8" hidden="1" customHeight="1" x14ac:dyDescent="0.3">
      <c r="A48" s="10" t="s">
        <v>48</v>
      </c>
      <c r="B48" s="10" t="s">
        <v>211</v>
      </c>
      <c r="C48" s="10" t="s">
        <v>248</v>
      </c>
      <c r="D48" s="183" t="s">
        <v>17</v>
      </c>
      <c r="E48" s="11" t="s">
        <v>15</v>
      </c>
      <c r="F48" s="160">
        <v>13</v>
      </c>
      <c r="G48" s="160">
        <v>13</v>
      </c>
      <c r="H48" s="160">
        <v>13</v>
      </c>
      <c r="I48" s="160">
        <v>13</v>
      </c>
      <c r="J48" s="160">
        <v>13</v>
      </c>
      <c r="K48" s="220">
        <v>0</v>
      </c>
      <c r="L48" s="220">
        <v>0</v>
      </c>
      <c r="M48" s="301">
        <v>0</v>
      </c>
      <c r="N48" s="301">
        <v>0</v>
      </c>
      <c r="O48" s="301">
        <v>0</v>
      </c>
      <c r="P48" s="319">
        <v>17</v>
      </c>
    </row>
    <row r="49" spans="1:16" ht="24" customHeight="1" x14ac:dyDescent="0.3">
      <c r="A49" s="10" t="s">
        <v>48</v>
      </c>
      <c r="B49" s="10" t="s">
        <v>211</v>
      </c>
      <c r="C49" s="10" t="s">
        <v>247</v>
      </c>
      <c r="D49" s="183" t="s">
        <v>172</v>
      </c>
      <c r="E49" s="186" t="s">
        <v>15</v>
      </c>
      <c r="F49" s="159"/>
      <c r="G49" s="160"/>
      <c r="H49" s="160"/>
      <c r="I49" s="160"/>
      <c r="J49" s="160"/>
      <c r="K49" s="220">
        <v>0</v>
      </c>
      <c r="L49" s="220">
        <v>0</v>
      </c>
      <c r="M49" s="220">
        <v>0</v>
      </c>
      <c r="N49" s="220">
        <v>0</v>
      </c>
      <c r="O49" s="220">
        <v>0</v>
      </c>
      <c r="P49" s="319">
        <v>1</v>
      </c>
    </row>
    <row r="50" spans="1:16" ht="24" customHeight="1" x14ac:dyDescent="0.3">
      <c r="A50" s="10" t="s">
        <v>48</v>
      </c>
      <c r="B50" s="10" t="s">
        <v>211</v>
      </c>
      <c r="C50" s="10" t="s">
        <v>248</v>
      </c>
      <c r="D50" s="187" t="s">
        <v>173</v>
      </c>
      <c r="E50" s="186" t="s">
        <v>15</v>
      </c>
      <c r="F50" s="179"/>
      <c r="G50" s="179"/>
      <c r="H50" s="179"/>
      <c r="I50" s="179"/>
      <c r="J50" s="213"/>
      <c r="K50" s="214">
        <v>1</v>
      </c>
      <c r="L50" s="214">
        <v>0</v>
      </c>
      <c r="M50" s="214">
        <v>0</v>
      </c>
      <c r="N50" s="214">
        <v>0</v>
      </c>
      <c r="O50" s="214">
        <v>0</v>
      </c>
      <c r="P50" s="319">
        <v>2</v>
      </c>
    </row>
    <row r="51" spans="1:16" ht="42.6" customHeight="1" x14ac:dyDescent="0.3">
      <c r="A51" s="10" t="s">
        <v>48</v>
      </c>
      <c r="B51" s="10" t="s">
        <v>211</v>
      </c>
      <c r="C51" s="10" t="s">
        <v>249</v>
      </c>
      <c r="D51" s="238" t="s">
        <v>176</v>
      </c>
      <c r="E51" s="13" t="s">
        <v>19</v>
      </c>
      <c r="F51" s="179"/>
      <c r="G51" s="179"/>
      <c r="H51" s="179"/>
      <c r="I51" s="179"/>
      <c r="J51" s="213"/>
      <c r="K51" s="214" t="e">
        <f>K50/K49*100</f>
        <v>#DIV/0!</v>
      </c>
      <c r="L51" s="214" t="e">
        <f t="shared" ref="L51:O51" si="9">L50/L49*100</f>
        <v>#DIV/0!</v>
      </c>
      <c r="M51" s="214" t="e">
        <f t="shared" si="9"/>
        <v>#DIV/0!</v>
      </c>
      <c r="N51" s="214" t="e">
        <f t="shared" si="9"/>
        <v>#DIV/0!</v>
      </c>
      <c r="O51" s="214" t="e">
        <f t="shared" si="9"/>
        <v>#DIV/0!</v>
      </c>
      <c r="P51" s="319">
        <v>3</v>
      </c>
    </row>
    <row r="52" spans="1:16" ht="24" customHeight="1" x14ac:dyDescent="0.3">
      <c r="A52" s="10" t="s">
        <v>48</v>
      </c>
      <c r="B52" s="10" t="s">
        <v>211</v>
      </c>
      <c r="C52" s="10" t="s">
        <v>250</v>
      </c>
      <c r="D52" s="239" t="s">
        <v>174</v>
      </c>
      <c r="E52" s="13" t="s">
        <v>16</v>
      </c>
      <c r="F52" s="179"/>
      <c r="G52" s="179"/>
      <c r="H52" s="179"/>
      <c r="I52" s="179"/>
      <c r="J52" s="213"/>
      <c r="K52" s="214">
        <v>0</v>
      </c>
      <c r="L52" s="214">
        <v>0</v>
      </c>
      <c r="M52" s="214">
        <v>0</v>
      </c>
      <c r="N52" s="214">
        <v>0</v>
      </c>
      <c r="O52" s="214">
        <v>0</v>
      </c>
      <c r="P52" s="319">
        <v>4</v>
      </c>
    </row>
    <row r="53" spans="1:16" ht="24" customHeight="1" x14ac:dyDescent="0.3">
      <c r="A53" s="10" t="s">
        <v>48</v>
      </c>
      <c r="B53" s="10" t="s">
        <v>211</v>
      </c>
      <c r="C53" s="10" t="s">
        <v>251</v>
      </c>
      <c r="D53" s="240" t="s">
        <v>175</v>
      </c>
      <c r="E53" s="13" t="s">
        <v>16</v>
      </c>
      <c r="F53" s="179"/>
      <c r="G53" s="179"/>
      <c r="H53" s="179"/>
      <c r="I53" s="179"/>
      <c r="J53" s="213"/>
      <c r="K53" s="214">
        <v>0</v>
      </c>
      <c r="L53" s="214">
        <v>0</v>
      </c>
      <c r="M53" s="214">
        <v>0</v>
      </c>
      <c r="N53" s="214">
        <v>0</v>
      </c>
      <c r="O53" s="214">
        <v>0</v>
      </c>
      <c r="P53" s="319">
        <v>5</v>
      </c>
    </row>
    <row r="54" spans="1:16" ht="39" customHeight="1" x14ac:dyDescent="0.3">
      <c r="A54" s="10" t="s">
        <v>48</v>
      </c>
      <c r="B54" s="10" t="s">
        <v>211</v>
      </c>
      <c r="C54" s="10" t="s">
        <v>252</v>
      </c>
      <c r="D54" s="241" t="s">
        <v>199</v>
      </c>
      <c r="E54" s="13" t="s">
        <v>19</v>
      </c>
      <c r="F54" s="179"/>
      <c r="G54" s="179"/>
      <c r="H54" s="179"/>
      <c r="I54" s="179"/>
      <c r="J54" s="213"/>
      <c r="K54" s="214" t="e">
        <f>K53/K52*100</f>
        <v>#DIV/0!</v>
      </c>
      <c r="L54" s="214" t="e">
        <f t="shared" ref="L54:O54" si="10">L53/L52*100</f>
        <v>#DIV/0!</v>
      </c>
      <c r="M54" s="214" t="e">
        <f t="shared" si="10"/>
        <v>#DIV/0!</v>
      </c>
      <c r="N54" s="214" t="e">
        <f t="shared" si="10"/>
        <v>#DIV/0!</v>
      </c>
      <c r="O54" s="214" t="e">
        <f t="shared" si="10"/>
        <v>#DIV/0!</v>
      </c>
      <c r="P54" s="319">
        <v>6</v>
      </c>
    </row>
    <row r="55" spans="1:16" ht="26.25" customHeight="1" x14ac:dyDescent="0.3">
      <c r="A55" s="10" t="s">
        <v>48</v>
      </c>
      <c r="B55" s="10" t="s">
        <v>211</v>
      </c>
      <c r="C55" s="10" t="s">
        <v>253</v>
      </c>
      <c r="D55" s="183" t="s">
        <v>127</v>
      </c>
      <c r="E55" s="11" t="s">
        <v>15</v>
      </c>
      <c r="F55" s="12">
        <v>0</v>
      </c>
      <c r="G55" s="159">
        <v>1</v>
      </c>
      <c r="H55" s="159">
        <v>1</v>
      </c>
      <c r="I55" s="159">
        <v>1</v>
      </c>
      <c r="J55" s="159">
        <v>2</v>
      </c>
      <c r="K55" s="302">
        <v>1</v>
      </c>
      <c r="L55" s="302">
        <v>1</v>
      </c>
      <c r="M55" s="302">
        <v>1</v>
      </c>
      <c r="N55" s="301">
        <v>0</v>
      </c>
      <c r="O55" s="301">
        <v>0</v>
      </c>
      <c r="P55" s="319">
        <v>7</v>
      </c>
    </row>
    <row r="56" spans="1:16" ht="26.25" customHeight="1" x14ac:dyDescent="0.3">
      <c r="A56" s="10" t="s">
        <v>48</v>
      </c>
      <c r="B56" s="10" t="s">
        <v>211</v>
      </c>
      <c r="C56" s="10" t="s">
        <v>254</v>
      </c>
      <c r="D56" s="187" t="s">
        <v>126</v>
      </c>
      <c r="E56" s="11" t="s">
        <v>15</v>
      </c>
      <c r="F56" s="12"/>
      <c r="G56" s="159"/>
      <c r="H56" s="159"/>
      <c r="I56" s="159"/>
      <c r="J56" s="159"/>
      <c r="K56" s="302">
        <v>1</v>
      </c>
      <c r="L56" s="302">
        <v>1</v>
      </c>
      <c r="M56" s="303">
        <v>1</v>
      </c>
      <c r="N56" s="304">
        <v>0</v>
      </c>
      <c r="O56" s="304">
        <v>0</v>
      </c>
      <c r="P56" s="319">
        <v>8</v>
      </c>
    </row>
    <row r="57" spans="1:16" ht="42" customHeight="1" x14ac:dyDescent="0.3">
      <c r="A57" s="10" t="s">
        <v>48</v>
      </c>
      <c r="B57" s="10" t="s">
        <v>211</v>
      </c>
      <c r="C57" s="10" t="s">
        <v>255</v>
      </c>
      <c r="D57" s="238" t="s">
        <v>103</v>
      </c>
      <c r="E57" s="13" t="s">
        <v>19</v>
      </c>
      <c r="F57" s="12"/>
      <c r="G57" s="159"/>
      <c r="H57" s="159"/>
      <c r="I57" s="159"/>
      <c r="J57" s="159"/>
      <c r="K57" s="302">
        <f>K56/K55*100</f>
        <v>100</v>
      </c>
      <c r="L57" s="302">
        <f t="shared" ref="L57:O57" si="11">L56/L55*100</f>
        <v>100</v>
      </c>
      <c r="M57" s="302">
        <f t="shared" si="11"/>
        <v>100</v>
      </c>
      <c r="N57" s="302" t="e">
        <f t="shared" si="11"/>
        <v>#DIV/0!</v>
      </c>
      <c r="O57" s="302" t="e">
        <f t="shared" si="11"/>
        <v>#DIV/0!</v>
      </c>
      <c r="P57" s="319">
        <v>9</v>
      </c>
    </row>
    <row r="58" spans="1:16" ht="26.25" customHeight="1" x14ac:dyDescent="0.3">
      <c r="A58" s="10" t="s">
        <v>48</v>
      </c>
      <c r="B58" s="10" t="s">
        <v>211</v>
      </c>
      <c r="C58" s="10" t="s">
        <v>256</v>
      </c>
      <c r="D58" s="239" t="s">
        <v>20</v>
      </c>
      <c r="E58" s="13" t="s">
        <v>16</v>
      </c>
      <c r="F58" s="12"/>
      <c r="G58" s="159"/>
      <c r="H58" s="159"/>
      <c r="I58" s="159"/>
      <c r="J58" s="159"/>
      <c r="K58" s="305">
        <v>474</v>
      </c>
      <c r="L58" s="305">
        <v>474</v>
      </c>
      <c r="M58" s="305">
        <v>474</v>
      </c>
      <c r="N58" s="304">
        <v>0</v>
      </c>
      <c r="O58" s="304">
        <v>0</v>
      </c>
      <c r="P58" s="319">
        <v>10</v>
      </c>
    </row>
    <row r="59" spans="1:16" ht="16.8" customHeight="1" x14ac:dyDescent="0.3">
      <c r="A59" s="10" t="s">
        <v>48</v>
      </c>
      <c r="B59" s="10" t="s">
        <v>211</v>
      </c>
      <c r="C59" s="10" t="s">
        <v>257</v>
      </c>
      <c r="D59" s="240" t="s">
        <v>18</v>
      </c>
      <c r="E59" s="13" t="s">
        <v>16</v>
      </c>
      <c r="F59" s="14">
        <v>0</v>
      </c>
      <c r="G59" s="174">
        <v>4953</v>
      </c>
      <c r="H59" s="174">
        <v>5525</v>
      </c>
      <c r="I59" s="174">
        <v>6056</v>
      </c>
      <c r="J59" s="174">
        <v>6206</v>
      </c>
      <c r="K59" s="305">
        <f>K58</f>
        <v>474</v>
      </c>
      <c r="L59" s="305">
        <f>L58</f>
        <v>474</v>
      </c>
      <c r="M59" s="305">
        <f>M58</f>
        <v>474</v>
      </c>
      <c r="N59" s="155">
        <v>0</v>
      </c>
      <c r="O59" s="155">
        <v>0</v>
      </c>
      <c r="P59" s="319">
        <v>11</v>
      </c>
    </row>
    <row r="60" spans="1:16" ht="42" customHeight="1" x14ac:dyDescent="0.3">
      <c r="A60" s="10" t="s">
        <v>48</v>
      </c>
      <c r="B60" s="10" t="s">
        <v>211</v>
      </c>
      <c r="C60" s="10" t="s">
        <v>258</v>
      </c>
      <c r="D60" s="241" t="s">
        <v>207</v>
      </c>
      <c r="E60" s="13" t="s">
        <v>19</v>
      </c>
      <c r="F60" s="14"/>
      <c r="G60" s="174"/>
      <c r="H60" s="174"/>
      <c r="I60" s="174"/>
      <c r="J60" s="174"/>
      <c r="K60" s="305">
        <f>K59/K58*100</f>
        <v>100</v>
      </c>
      <c r="L60" s="305">
        <f t="shared" ref="L60:O60" si="12">L59/L58*100</f>
        <v>100</v>
      </c>
      <c r="M60" s="305">
        <f>M59/M58*100</f>
        <v>100</v>
      </c>
      <c r="N60" s="305" t="e">
        <f t="shared" si="12"/>
        <v>#DIV/0!</v>
      </c>
      <c r="O60" s="305" t="e">
        <f t="shared" si="12"/>
        <v>#DIV/0!</v>
      </c>
      <c r="P60" s="319">
        <v>12</v>
      </c>
    </row>
    <row r="61" spans="1:16" ht="42" customHeight="1" x14ac:dyDescent="0.3">
      <c r="A61" s="10" t="s">
        <v>48</v>
      </c>
      <c r="B61" s="10" t="s">
        <v>211</v>
      </c>
      <c r="C61" s="10" t="s">
        <v>259</v>
      </c>
      <c r="D61" s="241" t="s">
        <v>198</v>
      </c>
      <c r="E61" s="13" t="s">
        <v>134</v>
      </c>
      <c r="F61" s="158"/>
      <c r="G61" s="161"/>
      <c r="H61" s="161"/>
      <c r="I61" s="161"/>
      <c r="J61" s="161"/>
      <c r="K61" s="281">
        <v>0</v>
      </c>
      <c r="L61" s="281">
        <v>0</v>
      </c>
      <c r="M61" s="281">
        <v>0</v>
      </c>
      <c r="N61" s="281">
        <v>0</v>
      </c>
      <c r="O61" s="281">
        <v>0</v>
      </c>
      <c r="P61" s="319">
        <v>13</v>
      </c>
    </row>
    <row r="62" spans="1:16" ht="24.6" customHeight="1" x14ac:dyDescent="0.3">
      <c r="A62" s="10" t="s">
        <v>48</v>
      </c>
      <c r="B62" s="10" t="s">
        <v>211</v>
      </c>
      <c r="C62" s="10" t="s">
        <v>260</v>
      </c>
      <c r="D62" s="241" t="s">
        <v>136</v>
      </c>
      <c r="E62" s="13" t="s">
        <v>138</v>
      </c>
      <c r="F62" s="158"/>
      <c r="G62" s="161"/>
      <c r="H62" s="161"/>
      <c r="I62" s="161"/>
      <c r="J62" s="161"/>
      <c r="K62" s="281" t="s">
        <v>141</v>
      </c>
      <c r="L62" s="281" t="s">
        <v>141</v>
      </c>
      <c r="M62" s="281" t="s">
        <v>141</v>
      </c>
      <c r="N62" s="281" t="s">
        <v>141</v>
      </c>
      <c r="O62" s="281" t="s">
        <v>141</v>
      </c>
      <c r="P62" s="319">
        <v>14</v>
      </c>
    </row>
    <row r="63" spans="1:16" ht="21.6" customHeight="1" x14ac:dyDescent="0.3">
      <c r="A63" s="10" t="s">
        <v>48</v>
      </c>
      <c r="B63" s="10" t="s">
        <v>211</v>
      </c>
      <c r="C63" s="10" t="s">
        <v>261</v>
      </c>
      <c r="D63" s="241" t="s">
        <v>137</v>
      </c>
      <c r="E63" s="13" t="s">
        <v>138</v>
      </c>
      <c r="F63" s="158"/>
      <c r="G63" s="161"/>
      <c r="H63" s="161"/>
      <c r="I63" s="161"/>
      <c r="J63" s="161"/>
      <c r="K63" s="281" t="s">
        <v>141</v>
      </c>
      <c r="L63" s="281" t="s">
        <v>141</v>
      </c>
      <c r="M63" s="281" t="s">
        <v>141</v>
      </c>
      <c r="N63" s="281" t="s">
        <v>141</v>
      </c>
      <c r="O63" s="281" t="s">
        <v>141</v>
      </c>
      <c r="P63" s="319">
        <v>15</v>
      </c>
    </row>
    <row r="64" spans="1:16" x14ac:dyDescent="0.3">
      <c r="A64" s="10" t="s">
        <v>48</v>
      </c>
      <c r="B64" s="10" t="s">
        <v>211</v>
      </c>
      <c r="C64" s="10"/>
      <c r="D64" s="359" t="s">
        <v>334</v>
      </c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</row>
    <row r="65" spans="1:16" hidden="1" x14ac:dyDescent="0.3">
      <c r="A65" s="10" t="s">
        <v>48</v>
      </c>
      <c r="B65" s="10" t="s">
        <v>211</v>
      </c>
      <c r="C65" s="10" t="s">
        <v>264</v>
      </c>
      <c r="D65" s="183" t="s">
        <v>17</v>
      </c>
      <c r="E65" s="11" t="s">
        <v>15</v>
      </c>
      <c r="F65" s="159">
        <v>0</v>
      </c>
      <c r="G65" s="159">
        <v>3</v>
      </c>
      <c r="H65" s="159">
        <v>3</v>
      </c>
      <c r="I65" s="159">
        <v>3</v>
      </c>
      <c r="J65" s="159">
        <v>5</v>
      </c>
      <c r="K65" s="297">
        <v>0</v>
      </c>
      <c r="L65" s="297">
        <v>0</v>
      </c>
      <c r="M65" s="297">
        <v>0</v>
      </c>
      <c r="N65" s="297">
        <v>0</v>
      </c>
      <c r="O65" s="297">
        <v>0</v>
      </c>
    </row>
    <row r="66" spans="1:16" ht="24" x14ac:dyDescent="0.3">
      <c r="A66" s="10" t="s">
        <v>48</v>
      </c>
      <c r="B66" s="10" t="s">
        <v>211</v>
      </c>
      <c r="C66" s="10" t="s">
        <v>262</v>
      </c>
      <c r="D66" s="183" t="s">
        <v>172</v>
      </c>
      <c r="E66" s="186" t="s">
        <v>15</v>
      </c>
      <c r="F66" s="159"/>
      <c r="G66" s="160"/>
      <c r="H66" s="160"/>
      <c r="I66" s="160"/>
      <c r="J66" s="160"/>
      <c r="K66" s="220">
        <v>0</v>
      </c>
      <c r="L66" s="220">
        <v>0</v>
      </c>
      <c r="M66" s="220">
        <v>0</v>
      </c>
      <c r="N66" s="220">
        <v>0</v>
      </c>
      <c r="O66" s="220">
        <v>0</v>
      </c>
      <c r="P66" s="319">
        <v>1</v>
      </c>
    </row>
    <row r="67" spans="1:16" ht="24" x14ac:dyDescent="0.3">
      <c r="A67" s="10" t="s">
        <v>48</v>
      </c>
      <c r="B67" s="10" t="s">
        <v>211</v>
      </c>
      <c r="C67" s="10" t="s">
        <v>263</v>
      </c>
      <c r="D67" s="187" t="s">
        <v>173</v>
      </c>
      <c r="E67" s="186" t="s">
        <v>15</v>
      </c>
      <c r="F67" s="179"/>
      <c r="G67" s="179"/>
      <c r="H67" s="179"/>
      <c r="I67" s="179"/>
      <c r="J67" s="213"/>
      <c r="K67" s="276">
        <v>0</v>
      </c>
      <c r="L67" s="276">
        <v>0</v>
      </c>
      <c r="M67" s="276">
        <v>0</v>
      </c>
      <c r="N67" s="276">
        <v>0</v>
      </c>
      <c r="O67" s="276">
        <v>0</v>
      </c>
      <c r="P67" s="319">
        <v>2</v>
      </c>
    </row>
    <row r="68" spans="1:16" ht="36" x14ac:dyDescent="0.3">
      <c r="A68" s="10" t="s">
        <v>48</v>
      </c>
      <c r="B68" s="10" t="s">
        <v>211</v>
      </c>
      <c r="C68" s="10" t="s">
        <v>264</v>
      </c>
      <c r="D68" s="238" t="s">
        <v>176</v>
      </c>
      <c r="E68" s="13" t="s">
        <v>19</v>
      </c>
      <c r="F68" s="179"/>
      <c r="G68" s="179"/>
      <c r="H68" s="179"/>
      <c r="I68" s="179"/>
      <c r="J68" s="213"/>
      <c r="K68" s="214" t="e">
        <f>K67/K66*100</f>
        <v>#DIV/0!</v>
      </c>
      <c r="L68" s="214" t="e">
        <f t="shared" ref="L68:O68" si="13">L67/L66*100</f>
        <v>#DIV/0!</v>
      </c>
      <c r="M68" s="214" t="e">
        <f t="shared" si="13"/>
        <v>#DIV/0!</v>
      </c>
      <c r="N68" s="214" t="e">
        <f t="shared" si="13"/>
        <v>#DIV/0!</v>
      </c>
      <c r="O68" s="214" t="e">
        <f t="shared" si="13"/>
        <v>#DIV/0!</v>
      </c>
      <c r="P68" s="319">
        <v>3</v>
      </c>
    </row>
    <row r="69" spans="1:16" ht="24" x14ac:dyDescent="0.3">
      <c r="A69" s="10" t="s">
        <v>48</v>
      </c>
      <c r="B69" s="10" t="s">
        <v>211</v>
      </c>
      <c r="C69" s="10" t="s">
        <v>265</v>
      </c>
      <c r="D69" s="239" t="s">
        <v>174</v>
      </c>
      <c r="E69" s="13" t="s">
        <v>16</v>
      </c>
      <c r="F69" s="179"/>
      <c r="G69" s="179"/>
      <c r="H69" s="179"/>
      <c r="I69" s="179"/>
      <c r="J69" s="213"/>
      <c r="K69" s="214">
        <v>0</v>
      </c>
      <c r="L69" s="214">
        <v>0</v>
      </c>
      <c r="M69" s="214">
        <v>0</v>
      </c>
      <c r="N69" s="214">
        <v>0</v>
      </c>
      <c r="O69" s="214">
        <v>0</v>
      </c>
      <c r="P69" s="319">
        <v>4</v>
      </c>
    </row>
    <row r="70" spans="1:16" x14ac:dyDescent="0.3">
      <c r="A70" s="10" t="s">
        <v>48</v>
      </c>
      <c r="B70" s="10" t="s">
        <v>211</v>
      </c>
      <c r="C70" s="10" t="s">
        <v>266</v>
      </c>
      <c r="D70" s="240" t="s">
        <v>175</v>
      </c>
      <c r="E70" s="13" t="s">
        <v>16</v>
      </c>
      <c r="F70" s="179"/>
      <c r="G70" s="179"/>
      <c r="H70" s="179"/>
      <c r="I70" s="179"/>
      <c r="J70" s="213"/>
      <c r="K70" s="214">
        <v>0</v>
      </c>
      <c r="L70" s="214">
        <v>0</v>
      </c>
      <c r="M70" s="214">
        <v>0</v>
      </c>
      <c r="N70" s="214">
        <v>0</v>
      </c>
      <c r="O70" s="214">
        <v>0</v>
      </c>
      <c r="P70" s="319">
        <v>5</v>
      </c>
    </row>
    <row r="71" spans="1:16" ht="36" x14ac:dyDescent="0.3">
      <c r="A71" s="10" t="s">
        <v>48</v>
      </c>
      <c r="B71" s="10" t="s">
        <v>211</v>
      </c>
      <c r="C71" s="10" t="s">
        <v>267</v>
      </c>
      <c r="D71" s="241" t="s">
        <v>199</v>
      </c>
      <c r="E71" s="13" t="s">
        <v>19</v>
      </c>
      <c r="F71" s="179"/>
      <c r="G71" s="179"/>
      <c r="H71" s="179"/>
      <c r="I71" s="179"/>
      <c r="J71" s="213"/>
      <c r="K71" s="214" t="e">
        <f>K70/K69*100</f>
        <v>#DIV/0!</v>
      </c>
      <c r="L71" s="214" t="e">
        <f t="shared" ref="L71:O71" si="14">L70/L69*100</f>
        <v>#DIV/0!</v>
      </c>
      <c r="M71" s="214" t="e">
        <f t="shared" si="14"/>
        <v>#DIV/0!</v>
      </c>
      <c r="N71" s="214" t="e">
        <f t="shared" si="14"/>
        <v>#DIV/0!</v>
      </c>
      <c r="O71" s="214" t="e">
        <f t="shared" si="14"/>
        <v>#DIV/0!</v>
      </c>
      <c r="P71" s="319">
        <v>6</v>
      </c>
    </row>
    <row r="72" spans="1:16" ht="24" x14ac:dyDescent="0.3">
      <c r="A72" s="10" t="s">
        <v>48</v>
      </c>
      <c r="B72" s="10" t="s">
        <v>211</v>
      </c>
      <c r="C72" s="10" t="s">
        <v>268</v>
      </c>
      <c r="D72" s="183" t="s">
        <v>127</v>
      </c>
      <c r="E72" s="11" t="s">
        <v>15</v>
      </c>
      <c r="F72" s="12">
        <v>0</v>
      </c>
      <c r="G72" s="12">
        <v>1</v>
      </c>
      <c r="H72" s="12">
        <v>1</v>
      </c>
      <c r="I72" s="12">
        <v>1</v>
      </c>
      <c r="J72" s="12">
        <v>2</v>
      </c>
      <c r="K72" s="297">
        <v>1</v>
      </c>
      <c r="L72" s="297">
        <v>0</v>
      </c>
      <c r="M72" s="297">
        <v>0</v>
      </c>
      <c r="N72" s="155">
        <v>0</v>
      </c>
      <c r="O72" s="155">
        <v>0</v>
      </c>
      <c r="P72" s="319">
        <v>7</v>
      </c>
    </row>
    <row r="73" spans="1:16" ht="24" x14ac:dyDescent="0.3">
      <c r="A73" s="10" t="s">
        <v>48</v>
      </c>
      <c r="B73" s="10" t="s">
        <v>211</v>
      </c>
      <c r="C73" s="10" t="s">
        <v>269</v>
      </c>
      <c r="D73" s="187" t="s">
        <v>126</v>
      </c>
      <c r="E73" s="11" t="s">
        <v>15</v>
      </c>
      <c r="F73" s="12"/>
      <c r="G73" s="12"/>
      <c r="H73" s="12"/>
      <c r="I73" s="12"/>
      <c r="J73" s="12"/>
      <c r="K73" s="306">
        <v>1</v>
      </c>
      <c r="L73" s="306">
        <v>0</v>
      </c>
      <c r="M73" s="307">
        <v>0</v>
      </c>
      <c r="N73" s="155">
        <v>0</v>
      </c>
      <c r="O73" s="155">
        <v>0</v>
      </c>
      <c r="P73" s="319">
        <v>8</v>
      </c>
    </row>
    <row r="74" spans="1:16" ht="36" x14ac:dyDescent="0.3">
      <c r="A74" s="10" t="s">
        <v>48</v>
      </c>
      <c r="B74" s="10" t="s">
        <v>211</v>
      </c>
      <c r="C74" s="10" t="s">
        <v>270</v>
      </c>
      <c r="D74" s="238" t="s">
        <v>103</v>
      </c>
      <c r="E74" s="13" t="s">
        <v>19</v>
      </c>
      <c r="F74" s="12"/>
      <c r="G74" s="12"/>
      <c r="H74" s="12"/>
      <c r="I74" s="12"/>
      <c r="J74" s="12"/>
      <c r="K74" s="308">
        <f>K73/K72*100</f>
        <v>100</v>
      </c>
      <c r="L74" s="308" t="e">
        <f t="shared" ref="L74:O74" si="15">L73/L72*100</f>
        <v>#DIV/0!</v>
      </c>
      <c r="M74" s="308" t="e">
        <f t="shared" si="15"/>
        <v>#DIV/0!</v>
      </c>
      <c r="N74" s="308" t="e">
        <f t="shared" si="15"/>
        <v>#DIV/0!</v>
      </c>
      <c r="O74" s="308" t="e">
        <f t="shared" si="15"/>
        <v>#DIV/0!</v>
      </c>
      <c r="P74" s="319">
        <v>9</v>
      </c>
    </row>
    <row r="75" spans="1:16" ht="24" x14ac:dyDescent="0.3">
      <c r="A75" s="10" t="s">
        <v>48</v>
      </c>
      <c r="B75" s="10" t="s">
        <v>211</v>
      </c>
      <c r="C75" s="10" t="s">
        <v>271</v>
      </c>
      <c r="D75" s="239" t="s">
        <v>20</v>
      </c>
      <c r="E75" s="13" t="s">
        <v>16</v>
      </c>
      <c r="F75" s="12"/>
      <c r="G75" s="12"/>
      <c r="H75" s="12"/>
      <c r="I75" s="12"/>
      <c r="J75" s="12"/>
      <c r="K75" s="277">
        <v>1660</v>
      </c>
      <c r="L75" s="309">
        <v>0</v>
      </c>
      <c r="M75" s="309">
        <v>0</v>
      </c>
      <c r="N75" s="309">
        <v>0</v>
      </c>
      <c r="O75" s="309">
        <v>0</v>
      </c>
      <c r="P75" s="319">
        <v>10</v>
      </c>
    </row>
    <row r="76" spans="1:16" x14ac:dyDescent="0.3">
      <c r="A76" s="10" t="s">
        <v>48</v>
      </c>
      <c r="B76" s="10" t="s">
        <v>211</v>
      </c>
      <c r="C76" s="10" t="s">
        <v>272</v>
      </c>
      <c r="D76" s="240" t="s">
        <v>18</v>
      </c>
      <c r="E76" s="13" t="s">
        <v>16</v>
      </c>
      <c r="F76" s="160">
        <v>15000</v>
      </c>
      <c r="G76" s="160">
        <v>15000</v>
      </c>
      <c r="H76" s="160">
        <v>15000</v>
      </c>
      <c r="I76" s="160">
        <v>15000</v>
      </c>
      <c r="J76" s="160">
        <v>15000</v>
      </c>
      <c r="K76" s="277">
        <v>1660</v>
      </c>
      <c r="L76" s="281">
        <v>0</v>
      </c>
      <c r="M76" s="281">
        <v>0</v>
      </c>
      <c r="N76" s="281">
        <v>0</v>
      </c>
      <c r="O76" s="281">
        <v>0</v>
      </c>
      <c r="P76" s="319">
        <v>11</v>
      </c>
    </row>
    <row r="77" spans="1:16" ht="36" x14ac:dyDescent="0.3">
      <c r="A77" s="10" t="s">
        <v>48</v>
      </c>
      <c r="B77" s="10" t="s">
        <v>211</v>
      </c>
      <c r="C77" s="10" t="s">
        <v>273</v>
      </c>
      <c r="D77" s="241" t="s">
        <v>207</v>
      </c>
      <c r="E77" s="13" t="s">
        <v>19</v>
      </c>
      <c r="F77" s="185"/>
      <c r="G77" s="185"/>
      <c r="H77" s="185"/>
      <c r="I77" s="185"/>
      <c r="J77" s="185"/>
      <c r="K77" s="214">
        <f>K76/K75*100</f>
        <v>100</v>
      </c>
      <c r="L77" s="214" t="e">
        <f t="shared" ref="L77:O77" si="16">L76/L75*100</f>
        <v>#DIV/0!</v>
      </c>
      <c r="M77" s="214" t="e">
        <f t="shared" si="16"/>
        <v>#DIV/0!</v>
      </c>
      <c r="N77" s="214" t="e">
        <f t="shared" si="16"/>
        <v>#DIV/0!</v>
      </c>
      <c r="O77" s="214" t="e">
        <f t="shared" si="16"/>
        <v>#DIV/0!</v>
      </c>
      <c r="P77" s="319">
        <v>12</v>
      </c>
    </row>
    <row r="78" spans="1:16" ht="36" x14ac:dyDescent="0.3">
      <c r="A78" s="10" t="s">
        <v>48</v>
      </c>
      <c r="B78" s="10" t="s">
        <v>211</v>
      </c>
      <c r="C78" s="10" t="s">
        <v>274</v>
      </c>
      <c r="D78" s="241" t="s">
        <v>198</v>
      </c>
      <c r="E78" s="13" t="s">
        <v>134</v>
      </c>
      <c r="F78" s="158"/>
      <c r="G78" s="161"/>
      <c r="H78" s="161"/>
      <c r="I78" s="161"/>
      <c r="J78" s="161"/>
      <c r="K78" s="281">
        <v>0</v>
      </c>
      <c r="L78" s="281">
        <v>0</v>
      </c>
      <c r="M78" s="281">
        <v>0</v>
      </c>
      <c r="N78" s="281">
        <v>0</v>
      </c>
      <c r="O78" s="281">
        <v>0</v>
      </c>
      <c r="P78" s="319">
        <v>13</v>
      </c>
    </row>
    <row r="79" spans="1:16" ht="24" x14ac:dyDescent="0.3">
      <c r="A79" s="10" t="s">
        <v>48</v>
      </c>
      <c r="B79" s="10" t="s">
        <v>211</v>
      </c>
      <c r="C79" s="10" t="s">
        <v>275</v>
      </c>
      <c r="D79" s="241" t="s">
        <v>136</v>
      </c>
      <c r="E79" s="13" t="s">
        <v>138</v>
      </c>
      <c r="F79" s="158"/>
      <c r="G79" s="161"/>
      <c r="H79" s="161"/>
      <c r="I79" s="161"/>
      <c r="J79" s="161"/>
      <c r="K79" s="281" t="s">
        <v>141</v>
      </c>
      <c r="L79" s="281" t="s">
        <v>141</v>
      </c>
      <c r="M79" s="281" t="s">
        <v>141</v>
      </c>
      <c r="N79" s="281" t="s">
        <v>141</v>
      </c>
      <c r="O79" s="281" t="s">
        <v>141</v>
      </c>
      <c r="P79" s="319">
        <v>14</v>
      </c>
    </row>
    <row r="80" spans="1:16" x14ac:dyDescent="0.3">
      <c r="A80" s="10" t="s">
        <v>48</v>
      </c>
      <c r="B80" s="10" t="s">
        <v>211</v>
      </c>
      <c r="C80" s="10" t="s">
        <v>276</v>
      </c>
      <c r="D80" s="241" t="s">
        <v>137</v>
      </c>
      <c r="E80" s="13" t="s">
        <v>138</v>
      </c>
      <c r="F80" s="158"/>
      <c r="G80" s="161"/>
      <c r="H80" s="161"/>
      <c r="I80" s="161"/>
      <c r="J80" s="161"/>
      <c r="K80" s="281" t="s">
        <v>141</v>
      </c>
      <c r="L80" s="281" t="s">
        <v>141</v>
      </c>
      <c r="M80" s="281" t="s">
        <v>141</v>
      </c>
      <c r="N80" s="281" t="s">
        <v>141</v>
      </c>
      <c r="O80" s="281" t="s">
        <v>141</v>
      </c>
      <c r="P80" s="319">
        <v>15</v>
      </c>
    </row>
    <row r="81" spans="1:16" x14ac:dyDescent="0.3">
      <c r="A81" s="10" t="s">
        <v>48</v>
      </c>
      <c r="B81" s="10" t="s">
        <v>211</v>
      </c>
      <c r="C81" s="10"/>
      <c r="D81" s="359" t="s">
        <v>333</v>
      </c>
      <c r="E81" s="359"/>
      <c r="F81" s="359"/>
      <c r="G81" s="359"/>
      <c r="H81" s="359"/>
      <c r="I81" s="359"/>
      <c r="J81" s="359"/>
      <c r="K81" s="359"/>
      <c r="L81" s="359"/>
      <c r="M81" s="359"/>
      <c r="N81" s="359"/>
      <c r="O81" s="359"/>
    </row>
    <row r="82" spans="1:16" ht="24" x14ac:dyDescent="0.3">
      <c r="A82" s="10" t="s">
        <v>48</v>
      </c>
      <c r="B82" s="10" t="s">
        <v>211</v>
      </c>
      <c r="C82" s="10" t="s">
        <v>277</v>
      </c>
      <c r="D82" s="288" t="s">
        <v>172</v>
      </c>
      <c r="E82" s="289" t="s">
        <v>15</v>
      </c>
      <c r="F82" s="329"/>
      <c r="G82" s="329"/>
      <c r="H82" s="329"/>
      <c r="I82" s="329"/>
      <c r="J82" s="329"/>
      <c r="K82" s="330">
        <v>0</v>
      </c>
      <c r="L82" s="330">
        <v>0</v>
      </c>
      <c r="M82" s="330">
        <v>0</v>
      </c>
      <c r="N82" s="293">
        <v>0</v>
      </c>
      <c r="O82" s="293">
        <v>0</v>
      </c>
      <c r="P82" s="319">
        <v>1</v>
      </c>
    </row>
    <row r="83" spans="1:16" ht="24" x14ac:dyDescent="0.3">
      <c r="A83" s="10" t="s">
        <v>48</v>
      </c>
      <c r="B83" s="10" t="s">
        <v>211</v>
      </c>
      <c r="C83" s="10" t="s">
        <v>278</v>
      </c>
      <c r="D83" s="321" t="s">
        <v>173</v>
      </c>
      <c r="E83" s="289" t="s">
        <v>15</v>
      </c>
      <c r="F83" s="290">
        <v>3</v>
      </c>
      <c r="G83" s="291">
        <v>0</v>
      </c>
      <c r="H83" s="291">
        <v>0</v>
      </c>
      <c r="I83" s="291">
        <v>0</v>
      </c>
      <c r="J83" s="290">
        <v>2</v>
      </c>
      <c r="K83" s="294">
        <v>0</v>
      </c>
      <c r="L83" s="310">
        <v>0</v>
      </c>
      <c r="M83" s="311">
        <v>0</v>
      </c>
      <c r="N83" s="295">
        <v>0</v>
      </c>
      <c r="O83" s="295">
        <v>0</v>
      </c>
      <c r="P83" s="319">
        <v>2</v>
      </c>
    </row>
    <row r="84" spans="1:16" ht="36" x14ac:dyDescent="0.3">
      <c r="A84" s="10" t="s">
        <v>48</v>
      </c>
      <c r="B84" s="10" t="s">
        <v>211</v>
      </c>
      <c r="C84" s="10" t="s">
        <v>279</v>
      </c>
      <c r="D84" s="238" t="s">
        <v>176</v>
      </c>
      <c r="E84" s="171" t="s">
        <v>104</v>
      </c>
      <c r="F84" s="162">
        <v>18</v>
      </c>
      <c r="G84" s="152">
        <v>0</v>
      </c>
      <c r="H84" s="152">
        <v>0</v>
      </c>
      <c r="I84" s="152">
        <v>0</v>
      </c>
      <c r="J84" s="162">
        <v>28.5</v>
      </c>
      <c r="K84" s="286">
        <v>0</v>
      </c>
      <c r="L84" s="312">
        <v>0</v>
      </c>
      <c r="M84" s="313">
        <v>0</v>
      </c>
      <c r="N84" s="155">
        <v>0</v>
      </c>
      <c r="O84" s="155">
        <v>0</v>
      </c>
      <c r="P84" s="319">
        <v>3</v>
      </c>
    </row>
    <row r="85" spans="1:16" ht="24" x14ac:dyDescent="0.3">
      <c r="A85" s="10" t="s">
        <v>48</v>
      </c>
      <c r="B85" s="10" t="s">
        <v>211</v>
      </c>
      <c r="C85" s="10" t="s">
        <v>280</v>
      </c>
      <c r="D85" s="239" t="s">
        <v>174</v>
      </c>
      <c r="E85" s="13" t="s">
        <v>16</v>
      </c>
      <c r="F85" s="179"/>
      <c r="G85" s="179"/>
      <c r="H85" s="179"/>
      <c r="I85" s="179"/>
      <c r="J85" s="213"/>
      <c r="K85" s="214">
        <v>0</v>
      </c>
      <c r="L85" s="214">
        <v>0</v>
      </c>
      <c r="M85" s="214">
        <v>0</v>
      </c>
      <c r="N85" s="214">
        <v>0</v>
      </c>
      <c r="O85" s="214">
        <v>0</v>
      </c>
      <c r="P85" s="319">
        <v>4</v>
      </c>
    </row>
    <row r="86" spans="1:16" x14ac:dyDescent="0.3">
      <c r="A86" s="10" t="s">
        <v>48</v>
      </c>
      <c r="B86" s="10" t="s">
        <v>211</v>
      </c>
      <c r="C86" s="10" t="s">
        <v>281</v>
      </c>
      <c r="D86" s="240" t="s">
        <v>175</v>
      </c>
      <c r="E86" s="13" t="s">
        <v>16</v>
      </c>
      <c r="F86" s="179"/>
      <c r="G86" s="179"/>
      <c r="H86" s="179"/>
      <c r="I86" s="179"/>
      <c r="J86" s="213"/>
      <c r="K86" s="214">
        <v>0</v>
      </c>
      <c r="L86" s="214">
        <v>0</v>
      </c>
      <c r="M86" s="214">
        <v>0</v>
      </c>
      <c r="N86" s="214">
        <v>0</v>
      </c>
      <c r="O86" s="214">
        <v>0</v>
      </c>
      <c r="P86" s="319">
        <v>5</v>
      </c>
    </row>
    <row r="87" spans="1:16" ht="36" x14ac:dyDescent="0.3">
      <c r="A87" s="10" t="s">
        <v>48</v>
      </c>
      <c r="B87" s="10" t="s">
        <v>211</v>
      </c>
      <c r="C87" s="10" t="s">
        <v>282</v>
      </c>
      <c r="D87" s="241" t="s">
        <v>199</v>
      </c>
      <c r="E87" s="13" t="s">
        <v>19</v>
      </c>
      <c r="F87" s="179"/>
      <c r="G87" s="179"/>
      <c r="H87" s="179"/>
      <c r="I87" s="179"/>
      <c r="J87" s="213"/>
      <c r="K87" s="214" t="e">
        <f>K86/K85*100</f>
        <v>#DIV/0!</v>
      </c>
      <c r="L87" s="214" t="e">
        <f t="shared" ref="L87:O87" si="17">L86/L85*100</f>
        <v>#DIV/0!</v>
      </c>
      <c r="M87" s="214" t="e">
        <f t="shared" si="17"/>
        <v>#DIV/0!</v>
      </c>
      <c r="N87" s="214" t="e">
        <f t="shared" si="17"/>
        <v>#DIV/0!</v>
      </c>
      <c r="O87" s="214" t="e">
        <f t="shared" si="17"/>
        <v>#DIV/0!</v>
      </c>
      <c r="P87" s="319">
        <v>6</v>
      </c>
    </row>
    <row r="88" spans="1:16" ht="24" x14ac:dyDescent="0.3">
      <c r="A88" s="10" t="s">
        <v>48</v>
      </c>
      <c r="B88" s="10" t="s">
        <v>211</v>
      </c>
      <c r="C88" s="10" t="s">
        <v>283</v>
      </c>
      <c r="D88" s="183" t="s">
        <v>127</v>
      </c>
      <c r="E88" s="11" t="s">
        <v>15</v>
      </c>
      <c r="F88" s="179"/>
      <c r="G88" s="179"/>
      <c r="H88" s="179"/>
      <c r="I88" s="179"/>
      <c r="J88" s="213"/>
      <c r="K88" s="214">
        <v>1</v>
      </c>
      <c r="L88" s="214">
        <v>1</v>
      </c>
      <c r="M88" s="214">
        <v>1</v>
      </c>
      <c r="N88" s="214">
        <v>0</v>
      </c>
      <c r="O88" s="214">
        <v>0</v>
      </c>
      <c r="P88" s="319">
        <v>7</v>
      </c>
    </row>
    <row r="89" spans="1:16" ht="24" x14ac:dyDescent="0.3">
      <c r="A89" s="10" t="s">
        <v>48</v>
      </c>
      <c r="B89" s="10" t="s">
        <v>211</v>
      </c>
      <c r="C89" s="10" t="s">
        <v>284</v>
      </c>
      <c r="D89" s="187" t="s">
        <v>126</v>
      </c>
      <c r="E89" s="11" t="s">
        <v>15</v>
      </c>
      <c r="F89" s="179"/>
      <c r="G89" s="179"/>
      <c r="H89" s="179"/>
      <c r="I89" s="179"/>
      <c r="J89" s="213"/>
      <c r="K89" s="214">
        <v>1</v>
      </c>
      <c r="L89" s="214">
        <v>1</v>
      </c>
      <c r="M89" s="214">
        <v>1</v>
      </c>
      <c r="N89" s="214">
        <v>0</v>
      </c>
      <c r="O89" s="214">
        <v>0</v>
      </c>
      <c r="P89" s="319">
        <v>8</v>
      </c>
    </row>
    <row r="90" spans="1:16" ht="36" x14ac:dyDescent="0.3">
      <c r="A90" s="10" t="s">
        <v>48</v>
      </c>
      <c r="B90" s="10" t="s">
        <v>211</v>
      </c>
      <c r="C90" s="10" t="s">
        <v>285</v>
      </c>
      <c r="D90" s="238" t="s">
        <v>103</v>
      </c>
      <c r="E90" s="13" t="s">
        <v>19</v>
      </c>
      <c r="F90" s="179"/>
      <c r="G90" s="179"/>
      <c r="H90" s="179"/>
      <c r="I90" s="179"/>
      <c r="J90" s="213"/>
      <c r="K90" s="214">
        <f>K89/K88*100</f>
        <v>100</v>
      </c>
      <c r="L90" s="214">
        <f t="shared" ref="L90:O90" si="18">L89/L88*100</f>
        <v>100</v>
      </c>
      <c r="M90" s="214">
        <f t="shared" si="18"/>
        <v>100</v>
      </c>
      <c r="N90" s="214" t="e">
        <f t="shared" si="18"/>
        <v>#DIV/0!</v>
      </c>
      <c r="O90" s="214" t="e">
        <f t="shared" si="18"/>
        <v>#DIV/0!</v>
      </c>
      <c r="P90" s="319">
        <v>9</v>
      </c>
    </row>
    <row r="91" spans="1:16" ht="24" x14ac:dyDescent="0.3">
      <c r="A91" s="10" t="s">
        <v>48</v>
      </c>
      <c r="B91" s="10" t="s">
        <v>211</v>
      </c>
      <c r="C91" s="10" t="s">
        <v>286</v>
      </c>
      <c r="D91" s="239" t="s">
        <v>20</v>
      </c>
      <c r="E91" s="13" t="s">
        <v>16</v>
      </c>
      <c r="F91" s="179"/>
      <c r="G91" s="179"/>
      <c r="H91" s="179"/>
      <c r="I91" s="179"/>
      <c r="J91" s="179"/>
      <c r="K91" s="292">
        <v>1000</v>
      </c>
      <c r="L91" s="314">
        <v>600</v>
      </c>
      <c r="M91" s="315">
        <v>600</v>
      </c>
      <c r="N91" s="292">
        <v>0</v>
      </c>
      <c r="O91" s="292">
        <v>0</v>
      </c>
      <c r="P91" s="319">
        <v>10</v>
      </c>
    </row>
    <row r="92" spans="1:16" x14ac:dyDescent="0.3">
      <c r="A92" s="10" t="s">
        <v>48</v>
      </c>
      <c r="B92" s="10" t="s">
        <v>211</v>
      </c>
      <c r="C92" s="10" t="s">
        <v>287</v>
      </c>
      <c r="D92" s="240" t="s">
        <v>18</v>
      </c>
      <c r="E92" s="13" t="s">
        <v>16</v>
      </c>
      <c r="F92" s="163">
        <v>0</v>
      </c>
      <c r="G92" s="164">
        <v>5.4</v>
      </c>
      <c r="H92" s="164">
        <v>8.1</v>
      </c>
      <c r="I92" s="164">
        <v>21.6</v>
      </c>
      <c r="J92" s="162">
        <v>0</v>
      </c>
      <c r="K92" s="286">
        <v>1000</v>
      </c>
      <c r="L92" s="312">
        <v>600</v>
      </c>
      <c r="M92" s="313">
        <v>600</v>
      </c>
      <c r="N92" s="286">
        <v>0</v>
      </c>
      <c r="O92" s="286">
        <v>0</v>
      </c>
      <c r="P92" s="319">
        <v>11</v>
      </c>
    </row>
    <row r="93" spans="1:16" ht="40.799999999999997" customHeight="1" x14ac:dyDescent="0.3">
      <c r="A93" s="10" t="s">
        <v>48</v>
      </c>
      <c r="B93" s="10" t="s">
        <v>211</v>
      </c>
      <c r="C93" s="10" t="s">
        <v>288</v>
      </c>
      <c r="D93" s="241" t="s">
        <v>207</v>
      </c>
      <c r="E93" s="13" t="s">
        <v>19</v>
      </c>
      <c r="F93" s="165">
        <v>6.4</v>
      </c>
      <c r="G93" s="166">
        <v>0</v>
      </c>
      <c r="H93" s="166">
        <v>0</v>
      </c>
      <c r="I93" s="166">
        <v>0</v>
      </c>
      <c r="J93" s="165">
        <v>15.5</v>
      </c>
      <c r="K93" s="278">
        <v>100</v>
      </c>
      <c r="L93" s="278">
        <f>L92/L91*100</f>
        <v>100</v>
      </c>
      <c r="M93" s="278">
        <f t="shared" ref="M93" si="19">M92/M91*100</f>
        <v>100</v>
      </c>
      <c r="N93" s="286">
        <v>0</v>
      </c>
      <c r="O93" s="286">
        <v>0</v>
      </c>
      <c r="P93" s="319">
        <v>12</v>
      </c>
    </row>
    <row r="94" spans="1:16" ht="36" x14ac:dyDescent="0.3">
      <c r="A94" s="10" t="s">
        <v>48</v>
      </c>
      <c r="B94" s="10" t="s">
        <v>211</v>
      </c>
      <c r="C94" s="10" t="s">
        <v>289</v>
      </c>
      <c r="D94" s="241" t="s">
        <v>198</v>
      </c>
      <c r="E94" s="13" t="s">
        <v>134</v>
      </c>
      <c r="F94" s="157">
        <v>0</v>
      </c>
      <c r="G94" s="167">
        <v>12.968</v>
      </c>
      <c r="H94" s="168">
        <v>5.6899899999999999</v>
      </c>
      <c r="I94" s="169">
        <v>18</v>
      </c>
      <c r="J94" s="157">
        <v>0</v>
      </c>
      <c r="K94" s="277">
        <v>0</v>
      </c>
      <c r="L94" s="313">
        <v>0</v>
      </c>
      <c r="M94" s="313">
        <v>0</v>
      </c>
      <c r="N94" s="316">
        <v>0</v>
      </c>
      <c r="O94" s="316">
        <v>0</v>
      </c>
      <c r="P94" s="319">
        <v>13</v>
      </c>
    </row>
    <row r="95" spans="1:16" ht="24" x14ac:dyDescent="0.3">
      <c r="A95" s="10" t="s">
        <v>48</v>
      </c>
      <c r="B95" s="10" t="s">
        <v>211</v>
      </c>
      <c r="C95" s="10" t="s">
        <v>290</v>
      </c>
      <c r="D95" s="241" t="s">
        <v>136</v>
      </c>
      <c r="E95" s="13" t="s">
        <v>138</v>
      </c>
      <c r="F95" s="157">
        <v>0</v>
      </c>
      <c r="G95" s="170">
        <v>3</v>
      </c>
      <c r="H95" s="169">
        <v>1.2</v>
      </c>
      <c r="I95" s="169">
        <v>4</v>
      </c>
      <c r="J95" s="157">
        <v>0</v>
      </c>
      <c r="K95" s="277" t="s">
        <v>141</v>
      </c>
      <c r="L95" s="277" t="s">
        <v>141</v>
      </c>
      <c r="M95" s="277" t="s">
        <v>141</v>
      </c>
      <c r="N95" s="277" t="s">
        <v>141</v>
      </c>
      <c r="O95" s="277" t="s">
        <v>141</v>
      </c>
      <c r="P95" s="319">
        <v>14</v>
      </c>
    </row>
    <row r="96" spans="1:16" x14ac:dyDescent="0.3">
      <c r="A96" s="10" t="s">
        <v>48</v>
      </c>
      <c r="B96" s="10" t="s">
        <v>211</v>
      </c>
      <c r="C96" s="10" t="s">
        <v>291</v>
      </c>
      <c r="D96" s="241" t="s">
        <v>137</v>
      </c>
      <c r="E96" s="13" t="s">
        <v>138</v>
      </c>
      <c r="F96" s="169">
        <v>74.099999999999994</v>
      </c>
      <c r="G96" s="157">
        <v>0</v>
      </c>
      <c r="H96" s="157">
        <v>0</v>
      </c>
      <c r="I96" s="157">
        <v>0</v>
      </c>
      <c r="J96" s="169">
        <v>18</v>
      </c>
      <c r="K96" s="277" t="s">
        <v>141</v>
      </c>
      <c r="L96" s="277" t="s">
        <v>141</v>
      </c>
      <c r="M96" s="277" t="s">
        <v>141</v>
      </c>
      <c r="N96" s="277" t="s">
        <v>141</v>
      </c>
      <c r="O96" s="277" t="s">
        <v>141</v>
      </c>
      <c r="P96" s="319">
        <v>15</v>
      </c>
    </row>
    <row r="97" spans="1:16" x14ac:dyDescent="0.3">
      <c r="A97" s="10" t="s">
        <v>48</v>
      </c>
      <c r="B97" s="10" t="s">
        <v>211</v>
      </c>
      <c r="C97" s="10"/>
      <c r="D97" s="359" t="s">
        <v>332</v>
      </c>
      <c r="E97" s="359"/>
      <c r="F97" s="359"/>
      <c r="G97" s="359"/>
      <c r="H97" s="359"/>
      <c r="I97" s="359"/>
      <c r="J97" s="359"/>
      <c r="K97" s="359"/>
      <c r="L97" s="359"/>
      <c r="M97" s="359"/>
      <c r="N97" s="359"/>
      <c r="O97" s="359"/>
    </row>
    <row r="98" spans="1:16" ht="24" x14ac:dyDescent="0.3">
      <c r="A98" s="10" t="s">
        <v>48</v>
      </c>
      <c r="B98" s="10" t="s">
        <v>211</v>
      </c>
      <c r="C98" s="10" t="s">
        <v>292</v>
      </c>
      <c r="D98" s="183" t="s">
        <v>172</v>
      </c>
      <c r="E98" s="186" t="s">
        <v>15</v>
      </c>
      <c r="F98" s="179"/>
      <c r="G98" s="179"/>
      <c r="H98" s="179"/>
      <c r="I98" s="179"/>
      <c r="J98" s="213"/>
      <c r="K98" s="214">
        <v>0</v>
      </c>
      <c r="L98" s="214">
        <v>0</v>
      </c>
      <c r="M98" s="214">
        <v>1</v>
      </c>
      <c r="N98" s="214">
        <v>0</v>
      </c>
      <c r="O98" s="214">
        <v>0</v>
      </c>
      <c r="P98" s="319">
        <v>1</v>
      </c>
    </row>
    <row r="99" spans="1:16" ht="24" x14ac:dyDescent="0.3">
      <c r="A99" s="10" t="s">
        <v>48</v>
      </c>
      <c r="B99" s="10" t="s">
        <v>211</v>
      </c>
      <c r="C99" s="10" t="s">
        <v>293</v>
      </c>
      <c r="D99" s="187" t="s">
        <v>173</v>
      </c>
      <c r="E99" s="186" t="s">
        <v>15</v>
      </c>
      <c r="F99" s="179"/>
      <c r="G99" s="179"/>
      <c r="H99" s="179"/>
      <c r="I99" s="179"/>
      <c r="J99" s="213"/>
      <c r="K99" s="214">
        <v>0</v>
      </c>
      <c r="L99" s="214">
        <v>0</v>
      </c>
      <c r="M99" s="214">
        <v>1</v>
      </c>
      <c r="N99" s="214">
        <v>0</v>
      </c>
      <c r="O99" s="214">
        <v>0</v>
      </c>
      <c r="P99" s="319">
        <v>2</v>
      </c>
    </row>
    <row r="100" spans="1:16" ht="36" x14ac:dyDescent="0.3">
      <c r="A100" s="10" t="s">
        <v>48</v>
      </c>
      <c r="B100" s="10" t="s">
        <v>211</v>
      </c>
      <c r="C100" s="10" t="s">
        <v>294</v>
      </c>
      <c r="D100" s="238" t="s">
        <v>176</v>
      </c>
      <c r="E100" s="13" t="s">
        <v>19</v>
      </c>
      <c r="F100" s="179"/>
      <c r="G100" s="179"/>
      <c r="H100" s="179"/>
      <c r="I100" s="179"/>
      <c r="J100" s="213"/>
      <c r="K100" s="214" t="e">
        <f>K99/K98*100</f>
        <v>#DIV/0!</v>
      </c>
      <c r="L100" s="214">
        <v>0</v>
      </c>
      <c r="M100" s="214">
        <v>0</v>
      </c>
      <c r="N100" s="214">
        <v>0</v>
      </c>
      <c r="O100" s="214">
        <v>0</v>
      </c>
      <c r="P100" s="319">
        <v>3</v>
      </c>
    </row>
    <row r="101" spans="1:16" ht="24" x14ac:dyDescent="0.3">
      <c r="A101" s="10" t="s">
        <v>48</v>
      </c>
      <c r="B101" s="10" t="s">
        <v>211</v>
      </c>
      <c r="C101" s="10" t="s">
        <v>295</v>
      </c>
      <c r="D101" s="239" t="s">
        <v>174</v>
      </c>
      <c r="E101" s="13" t="s">
        <v>16</v>
      </c>
      <c r="F101" s="179"/>
      <c r="G101" s="179"/>
      <c r="H101" s="179"/>
      <c r="I101" s="179"/>
      <c r="J101" s="213"/>
      <c r="K101" s="214">
        <v>0</v>
      </c>
      <c r="L101" s="214">
        <v>0</v>
      </c>
      <c r="M101" s="214">
        <v>100</v>
      </c>
      <c r="N101" s="214">
        <v>0</v>
      </c>
      <c r="O101" s="214">
        <v>0</v>
      </c>
      <c r="P101" s="319">
        <v>4</v>
      </c>
    </row>
    <row r="102" spans="1:16" x14ac:dyDescent="0.3">
      <c r="A102" s="10" t="s">
        <v>48</v>
      </c>
      <c r="B102" s="10" t="s">
        <v>211</v>
      </c>
      <c r="C102" s="10" t="s">
        <v>296</v>
      </c>
      <c r="D102" s="240" t="s">
        <v>175</v>
      </c>
      <c r="E102" s="13" t="s">
        <v>16</v>
      </c>
      <c r="F102" s="179"/>
      <c r="G102" s="179"/>
      <c r="H102" s="179"/>
      <c r="I102" s="179"/>
      <c r="J102" s="213"/>
      <c r="K102" s="214">
        <v>0</v>
      </c>
      <c r="L102" s="214">
        <v>0</v>
      </c>
      <c r="M102" s="214">
        <v>100</v>
      </c>
      <c r="N102" s="214">
        <v>0</v>
      </c>
      <c r="O102" s="214">
        <v>0</v>
      </c>
      <c r="P102" s="319">
        <v>5</v>
      </c>
    </row>
    <row r="103" spans="1:16" ht="36" x14ac:dyDescent="0.3">
      <c r="A103" s="10" t="s">
        <v>48</v>
      </c>
      <c r="B103" s="10" t="s">
        <v>211</v>
      </c>
      <c r="C103" s="10" t="s">
        <v>297</v>
      </c>
      <c r="D103" s="241" t="s">
        <v>199</v>
      </c>
      <c r="E103" s="13" t="s">
        <v>19</v>
      </c>
      <c r="F103" s="179"/>
      <c r="G103" s="179"/>
      <c r="H103" s="179"/>
      <c r="I103" s="179"/>
      <c r="J103" s="213"/>
      <c r="K103" s="214" t="e">
        <f>K102/K101*100</f>
        <v>#DIV/0!</v>
      </c>
      <c r="L103" s="214" t="e">
        <f t="shared" ref="L103:O103" si="20">L102/L101*100</f>
        <v>#DIV/0!</v>
      </c>
      <c r="M103" s="214">
        <f t="shared" si="20"/>
        <v>100</v>
      </c>
      <c r="N103" s="214" t="e">
        <f t="shared" si="20"/>
        <v>#DIV/0!</v>
      </c>
      <c r="O103" s="214" t="e">
        <f t="shared" si="20"/>
        <v>#DIV/0!</v>
      </c>
      <c r="P103" s="319">
        <v>6</v>
      </c>
    </row>
    <row r="104" spans="1:16" ht="26.25" customHeight="1" x14ac:dyDescent="0.3">
      <c r="A104" s="10" t="s">
        <v>48</v>
      </c>
      <c r="B104" s="10" t="s">
        <v>211</v>
      </c>
      <c r="C104" s="10" t="s">
        <v>298</v>
      </c>
      <c r="D104" s="183" t="s">
        <v>127</v>
      </c>
      <c r="E104" s="172" t="s">
        <v>16</v>
      </c>
      <c r="F104" s="12"/>
      <c r="G104" s="173">
        <v>1500</v>
      </c>
      <c r="H104" s="173">
        <v>800</v>
      </c>
      <c r="I104" s="173">
        <v>1700</v>
      </c>
      <c r="J104" s="173">
        <v>0</v>
      </c>
      <c r="K104" s="317">
        <v>1</v>
      </c>
      <c r="L104" s="317">
        <v>1</v>
      </c>
      <c r="M104" s="317">
        <v>1</v>
      </c>
      <c r="N104" s="155">
        <v>1</v>
      </c>
      <c r="O104" s="317">
        <v>1</v>
      </c>
      <c r="P104" s="319">
        <v>7</v>
      </c>
    </row>
    <row r="105" spans="1:16" ht="26.25" customHeight="1" x14ac:dyDescent="0.3">
      <c r="A105" s="10" t="s">
        <v>48</v>
      </c>
      <c r="B105" s="10" t="s">
        <v>211</v>
      </c>
      <c r="C105" s="10" t="s">
        <v>299</v>
      </c>
      <c r="D105" s="187" t="s">
        <v>126</v>
      </c>
      <c r="E105" s="186" t="s">
        <v>15</v>
      </c>
      <c r="F105" s="12"/>
      <c r="G105" s="173"/>
      <c r="H105" s="173"/>
      <c r="I105" s="173"/>
      <c r="J105" s="173"/>
      <c r="K105" s="317">
        <v>1</v>
      </c>
      <c r="L105" s="317">
        <v>1</v>
      </c>
      <c r="M105" s="317">
        <v>1</v>
      </c>
      <c r="N105" s="155">
        <v>1</v>
      </c>
      <c r="O105" s="317">
        <v>1</v>
      </c>
      <c r="P105" s="319">
        <v>8</v>
      </c>
    </row>
    <row r="106" spans="1:16" ht="38.4" customHeight="1" x14ac:dyDescent="0.3">
      <c r="A106" s="10" t="s">
        <v>48</v>
      </c>
      <c r="B106" s="10" t="s">
        <v>211</v>
      </c>
      <c r="C106" s="10" t="s">
        <v>300</v>
      </c>
      <c r="D106" s="238" t="s">
        <v>103</v>
      </c>
      <c r="E106" s="13" t="s">
        <v>19</v>
      </c>
      <c r="F106" s="12"/>
      <c r="G106" s="173"/>
      <c r="H106" s="173"/>
      <c r="I106" s="173"/>
      <c r="J106" s="173"/>
      <c r="K106" s="318">
        <f>K105/K104*100</f>
        <v>100</v>
      </c>
      <c r="L106" s="318">
        <f t="shared" ref="L106:O106" si="21">L105/L104*100</f>
        <v>100</v>
      </c>
      <c r="M106" s="318">
        <f t="shared" si="21"/>
        <v>100</v>
      </c>
      <c r="N106" s="318">
        <f t="shared" si="21"/>
        <v>100</v>
      </c>
      <c r="O106" s="318">
        <f t="shared" si="21"/>
        <v>100</v>
      </c>
      <c r="P106" s="319">
        <v>9</v>
      </c>
    </row>
    <row r="107" spans="1:16" ht="30" customHeight="1" x14ac:dyDescent="0.3">
      <c r="A107" s="10" t="s">
        <v>48</v>
      </c>
      <c r="B107" s="10" t="s">
        <v>211</v>
      </c>
      <c r="C107" s="10" t="s">
        <v>301</v>
      </c>
      <c r="D107" s="322" t="s">
        <v>20</v>
      </c>
      <c r="E107" s="172" t="s">
        <v>16</v>
      </c>
      <c r="F107" s="14"/>
      <c r="G107" s="160">
        <v>8700</v>
      </c>
      <c r="H107" s="160">
        <v>7900</v>
      </c>
      <c r="I107" s="160">
        <v>6200</v>
      </c>
      <c r="J107" s="160">
        <v>4500</v>
      </c>
      <c r="K107" s="318">
        <v>3500</v>
      </c>
      <c r="L107" s="318">
        <f>K107-K108</f>
        <v>2625</v>
      </c>
      <c r="M107" s="318">
        <f t="shared" ref="M107:O107" si="22">L107-L108</f>
        <v>1750</v>
      </c>
      <c r="N107" s="318">
        <f t="shared" si="22"/>
        <v>875</v>
      </c>
      <c r="O107" s="318">
        <f t="shared" si="22"/>
        <v>0</v>
      </c>
      <c r="P107" s="319">
        <v>10</v>
      </c>
    </row>
    <row r="108" spans="1:16" ht="19.2" customHeight="1" x14ac:dyDescent="0.3">
      <c r="A108" s="10" t="s">
        <v>48</v>
      </c>
      <c r="B108" s="10" t="s">
        <v>211</v>
      </c>
      <c r="C108" s="10" t="s">
        <v>302</v>
      </c>
      <c r="D108" s="240" t="s">
        <v>18</v>
      </c>
      <c r="E108" s="172" t="s">
        <v>16</v>
      </c>
      <c r="F108" s="14"/>
      <c r="G108" s="160">
        <v>10</v>
      </c>
      <c r="H108" s="160">
        <v>20</v>
      </c>
      <c r="I108" s="160">
        <v>40</v>
      </c>
      <c r="J108" s="160">
        <v>60</v>
      </c>
      <c r="K108" s="318">
        <v>875</v>
      </c>
      <c r="L108" s="318">
        <v>875</v>
      </c>
      <c r="M108" s="318">
        <v>875</v>
      </c>
      <c r="N108" s="318">
        <v>875</v>
      </c>
      <c r="O108" s="155">
        <v>0</v>
      </c>
      <c r="P108" s="319">
        <v>11</v>
      </c>
    </row>
    <row r="109" spans="1:16" ht="40.799999999999997" customHeight="1" x14ac:dyDescent="0.3">
      <c r="A109" s="10" t="s">
        <v>48</v>
      </c>
      <c r="B109" s="10" t="s">
        <v>211</v>
      </c>
      <c r="C109" s="10" t="s">
        <v>303</v>
      </c>
      <c r="D109" s="241" t="s">
        <v>207</v>
      </c>
      <c r="E109" s="172" t="s">
        <v>19</v>
      </c>
      <c r="F109" s="15"/>
      <c r="G109" s="158">
        <v>90</v>
      </c>
      <c r="H109" s="158">
        <v>80</v>
      </c>
      <c r="I109" s="158">
        <v>60</v>
      </c>
      <c r="J109" s="160">
        <v>40</v>
      </c>
      <c r="K109" s="318">
        <f>K108/K107*100</f>
        <v>25</v>
      </c>
      <c r="L109" s="318">
        <f t="shared" ref="L109:N109" si="23">L108/L107*100</f>
        <v>33.333333333333329</v>
      </c>
      <c r="M109" s="318">
        <f t="shared" si="23"/>
        <v>50</v>
      </c>
      <c r="N109" s="318">
        <f t="shared" si="23"/>
        <v>100</v>
      </c>
      <c r="O109" s="318" t="e">
        <f>O108/O107*100</f>
        <v>#DIV/0!</v>
      </c>
      <c r="P109" s="319">
        <v>12</v>
      </c>
    </row>
    <row r="110" spans="1:16" s="16" customFormat="1" ht="36" x14ac:dyDescent="0.2">
      <c r="A110" s="10" t="s">
        <v>48</v>
      </c>
      <c r="B110" s="10" t="s">
        <v>211</v>
      </c>
      <c r="C110" s="10" t="s">
        <v>304</v>
      </c>
      <c r="D110" s="241" t="s">
        <v>198</v>
      </c>
      <c r="E110" s="13" t="s">
        <v>134</v>
      </c>
      <c r="F110" s="158"/>
      <c r="G110" s="161"/>
      <c r="H110" s="161"/>
      <c r="I110" s="161"/>
      <c r="J110" s="161"/>
      <c r="K110" s="281">
        <v>0</v>
      </c>
      <c r="L110" s="281">
        <v>0</v>
      </c>
      <c r="M110" s="281">
        <v>0</v>
      </c>
      <c r="N110" s="281">
        <v>0</v>
      </c>
      <c r="O110" s="281">
        <v>0</v>
      </c>
      <c r="P110" s="319">
        <v>13</v>
      </c>
    </row>
    <row r="111" spans="1:16" s="16" customFormat="1" ht="24" x14ac:dyDescent="0.2">
      <c r="A111" s="10" t="s">
        <v>48</v>
      </c>
      <c r="B111" s="10" t="s">
        <v>211</v>
      </c>
      <c r="C111" s="10" t="s">
        <v>305</v>
      </c>
      <c r="D111" s="241" t="s">
        <v>136</v>
      </c>
      <c r="E111" s="13" t="s">
        <v>138</v>
      </c>
      <c r="F111" s="158"/>
      <c r="G111" s="161"/>
      <c r="H111" s="161"/>
      <c r="I111" s="161"/>
      <c r="J111" s="161"/>
      <c r="K111" s="281" t="s">
        <v>141</v>
      </c>
      <c r="L111" s="281" t="s">
        <v>141</v>
      </c>
      <c r="M111" s="281" t="s">
        <v>141</v>
      </c>
      <c r="N111" s="281" t="s">
        <v>141</v>
      </c>
      <c r="O111" s="281" t="s">
        <v>141</v>
      </c>
      <c r="P111" s="319">
        <v>14</v>
      </c>
    </row>
    <row r="112" spans="1:16" s="16" customFormat="1" ht="12" x14ac:dyDescent="0.2">
      <c r="A112" s="10" t="s">
        <v>48</v>
      </c>
      <c r="B112" s="10" t="s">
        <v>211</v>
      </c>
      <c r="C112" s="10" t="s">
        <v>306</v>
      </c>
      <c r="D112" s="241" t="s">
        <v>137</v>
      </c>
      <c r="E112" s="13" t="s">
        <v>138</v>
      </c>
      <c r="F112" s="158"/>
      <c r="G112" s="161"/>
      <c r="H112" s="161"/>
      <c r="I112" s="161"/>
      <c r="J112" s="161"/>
      <c r="K112" s="281" t="s">
        <v>141</v>
      </c>
      <c r="L112" s="281" t="s">
        <v>141</v>
      </c>
      <c r="M112" s="281" t="s">
        <v>141</v>
      </c>
      <c r="N112" s="281" t="s">
        <v>141</v>
      </c>
      <c r="O112" s="281" t="s">
        <v>141</v>
      </c>
      <c r="P112" s="319">
        <v>15</v>
      </c>
    </row>
    <row r="113" spans="4:16" s="16" customFormat="1" ht="12" x14ac:dyDescent="0.2">
      <c r="D113" s="156"/>
      <c r="I113" s="4"/>
      <c r="K113" s="296"/>
      <c r="L113" s="296"/>
      <c r="M113" s="296"/>
      <c r="N113" s="156"/>
      <c r="O113" s="156"/>
      <c r="P113" s="319"/>
    </row>
  </sheetData>
  <mergeCells count="18">
    <mergeCell ref="K6:O6"/>
    <mergeCell ref="K1:O1"/>
    <mergeCell ref="K2:O2"/>
    <mergeCell ref="K3:O3"/>
    <mergeCell ref="K4:O4"/>
    <mergeCell ref="E5:O5"/>
    <mergeCell ref="D97:O97"/>
    <mergeCell ref="A8:O8"/>
    <mergeCell ref="A10:B11"/>
    <mergeCell ref="C10:C12"/>
    <mergeCell ref="D10:D12"/>
    <mergeCell ref="E10:E12"/>
    <mergeCell ref="F10:O10"/>
    <mergeCell ref="D13:O13"/>
    <mergeCell ref="D30:O30"/>
    <mergeCell ref="D47:O47"/>
    <mergeCell ref="D64:O64"/>
    <mergeCell ref="D81:O81"/>
  </mergeCells>
  <pageMargins left="0.70866141732283472" right="0.70866141732283472" top="0.35433070866141736" bottom="0.51181102362204722" header="0.31496062992125984" footer="0.31496062992125984"/>
  <pageSetup paperSize="9" scale="82" fitToHeight="4" orientation="portrait" r:id="rId1"/>
  <headerFooter>
    <oddFooter>&amp;C&amp;P</oddFooter>
  </headerFooter>
  <rowBreaks count="1" manualBreakCount="1">
    <brk id="63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7D81-8919-48B1-A73C-DDD6DC347D36}">
  <dimension ref="A1:G30"/>
  <sheetViews>
    <sheetView view="pageBreakPreview" zoomScaleSheetLayoutView="100" workbookViewId="0">
      <selection activeCell="G7" sqref="G7"/>
    </sheetView>
  </sheetViews>
  <sheetFormatPr defaultRowHeight="14.4" x14ac:dyDescent="0.3"/>
  <cols>
    <col min="1" max="1" width="6" style="232" customWidth="1"/>
    <col min="2" max="2" width="49.109375" customWidth="1"/>
    <col min="3" max="3" width="55.6640625" hidden="1" customWidth="1"/>
    <col min="4" max="4" width="13.88671875" hidden="1" customWidth="1"/>
    <col min="5" max="5" width="14" customWidth="1"/>
    <col min="252" max="252" width="6" customWidth="1"/>
    <col min="253" max="253" width="17.6640625" customWidth="1"/>
    <col min="254" max="254" width="35.6640625" customWidth="1"/>
    <col min="255" max="255" width="13.5546875" customWidth="1"/>
    <col min="256" max="256" width="14" customWidth="1"/>
    <col min="257" max="257" width="13.6640625" customWidth="1"/>
    <col min="258" max="258" width="11.5546875" customWidth="1"/>
    <col min="259" max="259" width="11.88671875" customWidth="1"/>
    <col min="260" max="260" width="12.33203125" customWidth="1"/>
    <col min="261" max="261" width="12" customWidth="1"/>
    <col min="508" max="508" width="6" customWidth="1"/>
    <col min="509" max="509" width="17.6640625" customWidth="1"/>
    <col min="510" max="510" width="35.6640625" customWidth="1"/>
    <col min="511" max="511" width="13.5546875" customWidth="1"/>
    <col min="512" max="512" width="14" customWidth="1"/>
    <col min="513" max="513" width="13.6640625" customWidth="1"/>
    <col min="514" max="514" width="11.5546875" customWidth="1"/>
    <col min="515" max="515" width="11.88671875" customWidth="1"/>
    <col min="516" max="516" width="12.33203125" customWidth="1"/>
    <col min="517" max="517" width="12" customWidth="1"/>
    <col min="764" max="764" width="6" customWidth="1"/>
    <col min="765" max="765" width="17.6640625" customWidth="1"/>
    <col min="766" max="766" width="35.6640625" customWidth="1"/>
    <col min="767" max="767" width="13.5546875" customWidth="1"/>
    <col min="768" max="768" width="14" customWidth="1"/>
    <col min="769" max="769" width="13.6640625" customWidth="1"/>
    <col min="770" max="770" width="11.5546875" customWidth="1"/>
    <col min="771" max="771" width="11.88671875" customWidth="1"/>
    <col min="772" max="772" width="12.33203125" customWidth="1"/>
    <col min="773" max="773" width="12" customWidth="1"/>
    <col min="1020" max="1020" width="6" customWidth="1"/>
    <col min="1021" max="1021" width="17.6640625" customWidth="1"/>
    <col min="1022" max="1022" width="35.6640625" customWidth="1"/>
    <col min="1023" max="1023" width="13.5546875" customWidth="1"/>
    <col min="1024" max="1024" width="14" customWidth="1"/>
    <col min="1025" max="1025" width="13.6640625" customWidth="1"/>
    <col min="1026" max="1026" width="11.5546875" customWidth="1"/>
    <col min="1027" max="1027" width="11.88671875" customWidth="1"/>
    <col min="1028" max="1028" width="12.33203125" customWidth="1"/>
    <col min="1029" max="1029" width="12" customWidth="1"/>
    <col min="1276" max="1276" width="6" customWidth="1"/>
    <col min="1277" max="1277" width="17.6640625" customWidth="1"/>
    <col min="1278" max="1278" width="35.6640625" customWidth="1"/>
    <col min="1279" max="1279" width="13.5546875" customWidth="1"/>
    <col min="1280" max="1280" width="14" customWidth="1"/>
    <col min="1281" max="1281" width="13.6640625" customWidth="1"/>
    <col min="1282" max="1282" width="11.5546875" customWidth="1"/>
    <col min="1283" max="1283" width="11.88671875" customWidth="1"/>
    <col min="1284" max="1284" width="12.33203125" customWidth="1"/>
    <col min="1285" max="1285" width="12" customWidth="1"/>
    <col min="1532" max="1532" width="6" customWidth="1"/>
    <col min="1533" max="1533" width="17.6640625" customWidth="1"/>
    <col min="1534" max="1534" width="35.6640625" customWidth="1"/>
    <col min="1535" max="1535" width="13.5546875" customWidth="1"/>
    <col min="1536" max="1536" width="14" customWidth="1"/>
    <col min="1537" max="1537" width="13.6640625" customWidth="1"/>
    <col min="1538" max="1538" width="11.5546875" customWidth="1"/>
    <col min="1539" max="1539" width="11.88671875" customWidth="1"/>
    <col min="1540" max="1540" width="12.33203125" customWidth="1"/>
    <col min="1541" max="1541" width="12" customWidth="1"/>
    <col min="1788" max="1788" width="6" customWidth="1"/>
    <col min="1789" max="1789" width="17.6640625" customWidth="1"/>
    <col min="1790" max="1790" width="35.6640625" customWidth="1"/>
    <col min="1791" max="1791" width="13.5546875" customWidth="1"/>
    <col min="1792" max="1792" width="14" customWidth="1"/>
    <col min="1793" max="1793" width="13.6640625" customWidth="1"/>
    <col min="1794" max="1794" width="11.5546875" customWidth="1"/>
    <col min="1795" max="1795" width="11.88671875" customWidth="1"/>
    <col min="1796" max="1796" width="12.33203125" customWidth="1"/>
    <col min="1797" max="1797" width="12" customWidth="1"/>
    <col min="2044" max="2044" width="6" customWidth="1"/>
    <col min="2045" max="2045" width="17.6640625" customWidth="1"/>
    <col min="2046" max="2046" width="35.6640625" customWidth="1"/>
    <col min="2047" max="2047" width="13.5546875" customWidth="1"/>
    <col min="2048" max="2048" width="14" customWidth="1"/>
    <col min="2049" max="2049" width="13.6640625" customWidth="1"/>
    <col min="2050" max="2050" width="11.5546875" customWidth="1"/>
    <col min="2051" max="2051" width="11.88671875" customWidth="1"/>
    <col min="2052" max="2052" width="12.33203125" customWidth="1"/>
    <col min="2053" max="2053" width="12" customWidth="1"/>
    <col min="2300" max="2300" width="6" customWidth="1"/>
    <col min="2301" max="2301" width="17.6640625" customWidth="1"/>
    <col min="2302" max="2302" width="35.6640625" customWidth="1"/>
    <col min="2303" max="2303" width="13.5546875" customWidth="1"/>
    <col min="2304" max="2304" width="14" customWidth="1"/>
    <col min="2305" max="2305" width="13.6640625" customWidth="1"/>
    <col min="2306" max="2306" width="11.5546875" customWidth="1"/>
    <col min="2307" max="2307" width="11.88671875" customWidth="1"/>
    <col min="2308" max="2308" width="12.33203125" customWidth="1"/>
    <col min="2309" max="2309" width="12" customWidth="1"/>
    <col min="2556" max="2556" width="6" customWidth="1"/>
    <col min="2557" max="2557" width="17.6640625" customWidth="1"/>
    <col min="2558" max="2558" width="35.6640625" customWidth="1"/>
    <col min="2559" max="2559" width="13.5546875" customWidth="1"/>
    <col min="2560" max="2560" width="14" customWidth="1"/>
    <col min="2561" max="2561" width="13.6640625" customWidth="1"/>
    <col min="2562" max="2562" width="11.5546875" customWidth="1"/>
    <col min="2563" max="2563" width="11.88671875" customWidth="1"/>
    <col min="2564" max="2564" width="12.33203125" customWidth="1"/>
    <col min="2565" max="2565" width="12" customWidth="1"/>
    <col min="2812" max="2812" width="6" customWidth="1"/>
    <col min="2813" max="2813" width="17.6640625" customWidth="1"/>
    <col min="2814" max="2814" width="35.6640625" customWidth="1"/>
    <col min="2815" max="2815" width="13.5546875" customWidth="1"/>
    <col min="2816" max="2816" width="14" customWidth="1"/>
    <col min="2817" max="2817" width="13.6640625" customWidth="1"/>
    <col min="2818" max="2818" width="11.5546875" customWidth="1"/>
    <col min="2819" max="2819" width="11.88671875" customWidth="1"/>
    <col min="2820" max="2820" width="12.33203125" customWidth="1"/>
    <col min="2821" max="2821" width="12" customWidth="1"/>
    <col min="3068" max="3068" width="6" customWidth="1"/>
    <col min="3069" max="3069" width="17.6640625" customWidth="1"/>
    <col min="3070" max="3070" width="35.6640625" customWidth="1"/>
    <col min="3071" max="3071" width="13.5546875" customWidth="1"/>
    <col min="3072" max="3072" width="14" customWidth="1"/>
    <col min="3073" max="3073" width="13.6640625" customWidth="1"/>
    <col min="3074" max="3074" width="11.5546875" customWidth="1"/>
    <col min="3075" max="3075" width="11.88671875" customWidth="1"/>
    <col min="3076" max="3076" width="12.33203125" customWidth="1"/>
    <col min="3077" max="3077" width="12" customWidth="1"/>
    <col min="3324" max="3324" width="6" customWidth="1"/>
    <col min="3325" max="3325" width="17.6640625" customWidth="1"/>
    <col min="3326" max="3326" width="35.6640625" customWidth="1"/>
    <col min="3327" max="3327" width="13.5546875" customWidth="1"/>
    <col min="3328" max="3328" width="14" customWidth="1"/>
    <col min="3329" max="3329" width="13.6640625" customWidth="1"/>
    <col min="3330" max="3330" width="11.5546875" customWidth="1"/>
    <col min="3331" max="3331" width="11.88671875" customWidth="1"/>
    <col min="3332" max="3332" width="12.33203125" customWidth="1"/>
    <col min="3333" max="3333" width="12" customWidth="1"/>
    <col min="3580" max="3580" width="6" customWidth="1"/>
    <col min="3581" max="3581" width="17.6640625" customWidth="1"/>
    <col min="3582" max="3582" width="35.6640625" customWidth="1"/>
    <col min="3583" max="3583" width="13.5546875" customWidth="1"/>
    <col min="3584" max="3584" width="14" customWidth="1"/>
    <col min="3585" max="3585" width="13.6640625" customWidth="1"/>
    <col min="3586" max="3586" width="11.5546875" customWidth="1"/>
    <col min="3587" max="3587" width="11.88671875" customWidth="1"/>
    <col min="3588" max="3588" width="12.33203125" customWidth="1"/>
    <col min="3589" max="3589" width="12" customWidth="1"/>
    <col min="3836" max="3836" width="6" customWidth="1"/>
    <col min="3837" max="3837" width="17.6640625" customWidth="1"/>
    <col min="3838" max="3838" width="35.6640625" customWidth="1"/>
    <col min="3839" max="3839" width="13.5546875" customWidth="1"/>
    <col min="3840" max="3840" width="14" customWidth="1"/>
    <col min="3841" max="3841" width="13.6640625" customWidth="1"/>
    <col min="3842" max="3842" width="11.5546875" customWidth="1"/>
    <col min="3843" max="3843" width="11.88671875" customWidth="1"/>
    <col min="3844" max="3844" width="12.33203125" customWidth="1"/>
    <col min="3845" max="3845" width="12" customWidth="1"/>
    <col min="4092" max="4092" width="6" customWidth="1"/>
    <col min="4093" max="4093" width="17.6640625" customWidth="1"/>
    <col min="4094" max="4094" width="35.6640625" customWidth="1"/>
    <col min="4095" max="4095" width="13.5546875" customWidth="1"/>
    <col min="4096" max="4096" width="14" customWidth="1"/>
    <col min="4097" max="4097" width="13.6640625" customWidth="1"/>
    <col min="4098" max="4098" width="11.5546875" customWidth="1"/>
    <col min="4099" max="4099" width="11.88671875" customWidth="1"/>
    <col min="4100" max="4100" width="12.33203125" customWidth="1"/>
    <col min="4101" max="4101" width="12" customWidth="1"/>
    <col min="4348" max="4348" width="6" customWidth="1"/>
    <col min="4349" max="4349" width="17.6640625" customWidth="1"/>
    <col min="4350" max="4350" width="35.6640625" customWidth="1"/>
    <col min="4351" max="4351" width="13.5546875" customWidth="1"/>
    <col min="4352" max="4352" width="14" customWidth="1"/>
    <col min="4353" max="4353" width="13.6640625" customWidth="1"/>
    <col min="4354" max="4354" width="11.5546875" customWidth="1"/>
    <col min="4355" max="4355" width="11.88671875" customWidth="1"/>
    <col min="4356" max="4356" width="12.33203125" customWidth="1"/>
    <col min="4357" max="4357" width="12" customWidth="1"/>
    <col min="4604" max="4604" width="6" customWidth="1"/>
    <col min="4605" max="4605" width="17.6640625" customWidth="1"/>
    <col min="4606" max="4606" width="35.6640625" customWidth="1"/>
    <col min="4607" max="4607" width="13.5546875" customWidth="1"/>
    <col min="4608" max="4608" width="14" customWidth="1"/>
    <col min="4609" max="4609" width="13.6640625" customWidth="1"/>
    <col min="4610" max="4610" width="11.5546875" customWidth="1"/>
    <col min="4611" max="4611" width="11.88671875" customWidth="1"/>
    <col min="4612" max="4612" width="12.33203125" customWidth="1"/>
    <col min="4613" max="4613" width="12" customWidth="1"/>
    <col min="4860" max="4860" width="6" customWidth="1"/>
    <col min="4861" max="4861" width="17.6640625" customWidth="1"/>
    <col min="4862" max="4862" width="35.6640625" customWidth="1"/>
    <col min="4863" max="4863" width="13.5546875" customWidth="1"/>
    <col min="4864" max="4864" width="14" customWidth="1"/>
    <col min="4865" max="4865" width="13.6640625" customWidth="1"/>
    <col min="4866" max="4866" width="11.5546875" customWidth="1"/>
    <col min="4867" max="4867" width="11.88671875" customWidth="1"/>
    <col min="4868" max="4868" width="12.33203125" customWidth="1"/>
    <col min="4869" max="4869" width="12" customWidth="1"/>
    <col min="5116" max="5116" width="6" customWidth="1"/>
    <col min="5117" max="5117" width="17.6640625" customWidth="1"/>
    <col min="5118" max="5118" width="35.6640625" customWidth="1"/>
    <col min="5119" max="5119" width="13.5546875" customWidth="1"/>
    <col min="5120" max="5120" width="14" customWidth="1"/>
    <col min="5121" max="5121" width="13.6640625" customWidth="1"/>
    <col min="5122" max="5122" width="11.5546875" customWidth="1"/>
    <col min="5123" max="5123" width="11.88671875" customWidth="1"/>
    <col min="5124" max="5124" width="12.33203125" customWidth="1"/>
    <col min="5125" max="5125" width="12" customWidth="1"/>
    <col min="5372" max="5372" width="6" customWidth="1"/>
    <col min="5373" max="5373" width="17.6640625" customWidth="1"/>
    <col min="5374" max="5374" width="35.6640625" customWidth="1"/>
    <col min="5375" max="5375" width="13.5546875" customWidth="1"/>
    <col min="5376" max="5376" width="14" customWidth="1"/>
    <col min="5377" max="5377" width="13.6640625" customWidth="1"/>
    <col min="5378" max="5378" width="11.5546875" customWidth="1"/>
    <col min="5379" max="5379" width="11.88671875" customWidth="1"/>
    <col min="5380" max="5380" width="12.33203125" customWidth="1"/>
    <col min="5381" max="5381" width="12" customWidth="1"/>
    <col min="5628" max="5628" width="6" customWidth="1"/>
    <col min="5629" max="5629" width="17.6640625" customWidth="1"/>
    <col min="5630" max="5630" width="35.6640625" customWidth="1"/>
    <col min="5631" max="5631" width="13.5546875" customWidth="1"/>
    <col min="5632" max="5632" width="14" customWidth="1"/>
    <col min="5633" max="5633" width="13.6640625" customWidth="1"/>
    <col min="5634" max="5634" width="11.5546875" customWidth="1"/>
    <col min="5635" max="5635" width="11.88671875" customWidth="1"/>
    <col min="5636" max="5636" width="12.33203125" customWidth="1"/>
    <col min="5637" max="5637" width="12" customWidth="1"/>
    <col min="5884" max="5884" width="6" customWidth="1"/>
    <col min="5885" max="5885" width="17.6640625" customWidth="1"/>
    <col min="5886" max="5886" width="35.6640625" customWidth="1"/>
    <col min="5887" max="5887" width="13.5546875" customWidth="1"/>
    <col min="5888" max="5888" width="14" customWidth="1"/>
    <col min="5889" max="5889" width="13.6640625" customWidth="1"/>
    <col min="5890" max="5890" width="11.5546875" customWidth="1"/>
    <col min="5891" max="5891" width="11.88671875" customWidth="1"/>
    <col min="5892" max="5892" width="12.33203125" customWidth="1"/>
    <col min="5893" max="5893" width="12" customWidth="1"/>
    <col min="6140" max="6140" width="6" customWidth="1"/>
    <col min="6141" max="6141" width="17.6640625" customWidth="1"/>
    <col min="6142" max="6142" width="35.6640625" customWidth="1"/>
    <col min="6143" max="6143" width="13.5546875" customWidth="1"/>
    <col min="6144" max="6144" width="14" customWidth="1"/>
    <col min="6145" max="6145" width="13.6640625" customWidth="1"/>
    <col min="6146" max="6146" width="11.5546875" customWidth="1"/>
    <col min="6147" max="6147" width="11.88671875" customWidth="1"/>
    <col min="6148" max="6148" width="12.33203125" customWidth="1"/>
    <col min="6149" max="6149" width="12" customWidth="1"/>
    <col min="6396" max="6396" width="6" customWidth="1"/>
    <col min="6397" max="6397" width="17.6640625" customWidth="1"/>
    <col min="6398" max="6398" width="35.6640625" customWidth="1"/>
    <col min="6399" max="6399" width="13.5546875" customWidth="1"/>
    <col min="6400" max="6400" width="14" customWidth="1"/>
    <col min="6401" max="6401" width="13.6640625" customWidth="1"/>
    <col min="6402" max="6402" width="11.5546875" customWidth="1"/>
    <col min="6403" max="6403" width="11.88671875" customWidth="1"/>
    <col min="6404" max="6404" width="12.33203125" customWidth="1"/>
    <col min="6405" max="6405" width="12" customWidth="1"/>
    <col min="6652" max="6652" width="6" customWidth="1"/>
    <col min="6653" max="6653" width="17.6640625" customWidth="1"/>
    <col min="6654" max="6654" width="35.6640625" customWidth="1"/>
    <col min="6655" max="6655" width="13.5546875" customWidth="1"/>
    <col min="6656" max="6656" width="14" customWidth="1"/>
    <col min="6657" max="6657" width="13.6640625" customWidth="1"/>
    <col min="6658" max="6658" width="11.5546875" customWidth="1"/>
    <col min="6659" max="6659" width="11.88671875" customWidth="1"/>
    <col min="6660" max="6660" width="12.33203125" customWidth="1"/>
    <col min="6661" max="6661" width="12" customWidth="1"/>
    <col min="6908" max="6908" width="6" customWidth="1"/>
    <col min="6909" max="6909" width="17.6640625" customWidth="1"/>
    <col min="6910" max="6910" width="35.6640625" customWidth="1"/>
    <col min="6911" max="6911" width="13.5546875" customWidth="1"/>
    <col min="6912" max="6912" width="14" customWidth="1"/>
    <col min="6913" max="6913" width="13.6640625" customWidth="1"/>
    <col min="6914" max="6914" width="11.5546875" customWidth="1"/>
    <col min="6915" max="6915" width="11.88671875" customWidth="1"/>
    <col min="6916" max="6916" width="12.33203125" customWidth="1"/>
    <col min="6917" max="6917" width="12" customWidth="1"/>
    <col min="7164" max="7164" width="6" customWidth="1"/>
    <col min="7165" max="7165" width="17.6640625" customWidth="1"/>
    <col min="7166" max="7166" width="35.6640625" customWidth="1"/>
    <col min="7167" max="7167" width="13.5546875" customWidth="1"/>
    <col min="7168" max="7168" width="14" customWidth="1"/>
    <col min="7169" max="7169" width="13.6640625" customWidth="1"/>
    <col min="7170" max="7170" width="11.5546875" customWidth="1"/>
    <col min="7171" max="7171" width="11.88671875" customWidth="1"/>
    <col min="7172" max="7172" width="12.33203125" customWidth="1"/>
    <col min="7173" max="7173" width="12" customWidth="1"/>
    <col min="7420" max="7420" width="6" customWidth="1"/>
    <col min="7421" max="7421" width="17.6640625" customWidth="1"/>
    <col min="7422" max="7422" width="35.6640625" customWidth="1"/>
    <col min="7423" max="7423" width="13.5546875" customWidth="1"/>
    <col min="7424" max="7424" width="14" customWidth="1"/>
    <col min="7425" max="7425" width="13.6640625" customWidth="1"/>
    <col min="7426" max="7426" width="11.5546875" customWidth="1"/>
    <col min="7427" max="7427" width="11.88671875" customWidth="1"/>
    <col min="7428" max="7428" width="12.33203125" customWidth="1"/>
    <col min="7429" max="7429" width="12" customWidth="1"/>
    <col min="7676" max="7676" width="6" customWidth="1"/>
    <col min="7677" max="7677" width="17.6640625" customWidth="1"/>
    <col min="7678" max="7678" width="35.6640625" customWidth="1"/>
    <col min="7679" max="7679" width="13.5546875" customWidth="1"/>
    <col min="7680" max="7680" width="14" customWidth="1"/>
    <col min="7681" max="7681" width="13.6640625" customWidth="1"/>
    <col min="7682" max="7682" width="11.5546875" customWidth="1"/>
    <col min="7683" max="7683" width="11.88671875" customWidth="1"/>
    <col min="7684" max="7684" width="12.33203125" customWidth="1"/>
    <col min="7685" max="7685" width="12" customWidth="1"/>
    <col min="7932" max="7932" width="6" customWidth="1"/>
    <col min="7933" max="7933" width="17.6640625" customWidth="1"/>
    <col min="7934" max="7934" width="35.6640625" customWidth="1"/>
    <col min="7935" max="7935" width="13.5546875" customWidth="1"/>
    <col min="7936" max="7936" width="14" customWidth="1"/>
    <col min="7937" max="7937" width="13.6640625" customWidth="1"/>
    <col min="7938" max="7938" width="11.5546875" customWidth="1"/>
    <col min="7939" max="7939" width="11.88671875" customWidth="1"/>
    <col min="7940" max="7940" width="12.33203125" customWidth="1"/>
    <col min="7941" max="7941" width="12" customWidth="1"/>
    <col min="8188" max="8188" width="6" customWidth="1"/>
    <col min="8189" max="8189" width="17.6640625" customWidth="1"/>
    <col min="8190" max="8190" width="35.6640625" customWidth="1"/>
    <col min="8191" max="8191" width="13.5546875" customWidth="1"/>
    <col min="8192" max="8192" width="14" customWidth="1"/>
    <col min="8193" max="8193" width="13.6640625" customWidth="1"/>
    <col min="8194" max="8194" width="11.5546875" customWidth="1"/>
    <col min="8195" max="8195" width="11.88671875" customWidth="1"/>
    <col min="8196" max="8196" width="12.33203125" customWidth="1"/>
    <col min="8197" max="8197" width="12" customWidth="1"/>
    <col min="8444" max="8444" width="6" customWidth="1"/>
    <col min="8445" max="8445" width="17.6640625" customWidth="1"/>
    <col min="8446" max="8446" width="35.6640625" customWidth="1"/>
    <col min="8447" max="8447" width="13.5546875" customWidth="1"/>
    <col min="8448" max="8448" width="14" customWidth="1"/>
    <col min="8449" max="8449" width="13.6640625" customWidth="1"/>
    <col min="8450" max="8450" width="11.5546875" customWidth="1"/>
    <col min="8451" max="8451" width="11.88671875" customWidth="1"/>
    <col min="8452" max="8452" width="12.33203125" customWidth="1"/>
    <col min="8453" max="8453" width="12" customWidth="1"/>
    <col min="8700" max="8700" width="6" customWidth="1"/>
    <col min="8701" max="8701" width="17.6640625" customWidth="1"/>
    <col min="8702" max="8702" width="35.6640625" customWidth="1"/>
    <col min="8703" max="8703" width="13.5546875" customWidth="1"/>
    <col min="8704" max="8704" width="14" customWidth="1"/>
    <col min="8705" max="8705" width="13.6640625" customWidth="1"/>
    <col min="8706" max="8706" width="11.5546875" customWidth="1"/>
    <col min="8707" max="8707" width="11.88671875" customWidth="1"/>
    <col min="8708" max="8708" width="12.33203125" customWidth="1"/>
    <col min="8709" max="8709" width="12" customWidth="1"/>
    <col min="8956" max="8956" width="6" customWidth="1"/>
    <col min="8957" max="8957" width="17.6640625" customWidth="1"/>
    <col min="8958" max="8958" width="35.6640625" customWidth="1"/>
    <col min="8959" max="8959" width="13.5546875" customWidth="1"/>
    <col min="8960" max="8960" width="14" customWidth="1"/>
    <col min="8961" max="8961" width="13.6640625" customWidth="1"/>
    <col min="8962" max="8962" width="11.5546875" customWidth="1"/>
    <col min="8963" max="8963" width="11.88671875" customWidth="1"/>
    <col min="8964" max="8964" width="12.33203125" customWidth="1"/>
    <col min="8965" max="8965" width="12" customWidth="1"/>
    <col min="9212" max="9212" width="6" customWidth="1"/>
    <col min="9213" max="9213" width="17.6640625" customWidth="1"/>
    <col min="9214" max="9214" width="35.6640625" customWidth="1"/>
    <col min="9215" max="9215" width="13.5546875" customWidth="1"/>
    <col min="9216" max="9216" width="14" customWidth="1"/>
    <col min="9217" max="9217" width="13.6640625" customWidth="1"/>
    <col min="9218" max="9218" width="11.5546875" customWidth="1"/>
    <col min="9219" max="9219" width="11.88671875" customWidth="1"/>
    <col min="9220" max="9220" width="12.33203125" customWidth="1"/>
    <col min="9221" max="9221" width="12" customWidth="1"/>
    <col min="9468" max="9468" width="6" customWidth="1"/>
    <col min="9469" max="9469" width="17.6640625" customWidth="1"/>
    <col min="9470" max="9470" width="35.6640625" customWidth="1"/>
    <col min="9471" max="9471" width="13.5546875" customWidth="1"/>
    <col min="9472" max="9472" width="14" customWidth="1"/>
    <col min="9473" max="9473" width="13.6640625" customWidth="1"/>
    <col min="9474" max="9474" width="11.5546875" customWidth="1"/>
    <col min="9475" max="9475" width="11.88671875" customWidth="1"/>
    <col min="9476" max="9476" width="12.33203125" customWidth="1"/>
    <col min="9477" max="9477" width="12" customWidth="1"/>
    <col min="9724" max="9724" width="6" customWidth="1"/>
    <col min="9725" max="9725" width="17.6640625" customWidth="1"/>
    <col min="9726" max="9726" width="35.6640625" customWidth="1"/>
    <col min="9727" max="9727" width="13.5546875" customWidth="1"/>
    <col min="9728" max="9728" width="14" customWidth="1"/>
    <col min="9729" max="9729" width="13.6640625" customWidth="1"/>
    <col min="9730" max="9730" width="11.5546875" customWidth="1"/>
    <col min="9731" max="9731" width="11.88671875" customWidth="1"/>
    <col min="9732" max="9732" width="12.33203125" customWidth="1"/>
    <col min="9733" max="9733" width="12" customWidth="1"/>
    <col min="9980" max="9980" width="6" customWidth="1"/>
    <col min="9981" max="9981" width="17.6640625" customWidth="1"/>
    <col min="9982" max="9982" width="35.6640625" customWidth="1"/>
    <col min="9983" max="9983" width="13.5546875" customWidth="1"/>
    <col min="9984" max="9984" width="14" customWidth="1"/>
    <col min="9985" max="9985" width="13.6640625" customWidth="1"/>
    <col min="9986" max="9986" width="11.5546875" customWidth="1"/>
    <col min="9987" max="9987" width="11.88671875" customWidth="1"/>
    <col min="9988" max="9988" width="12.33203125" customWidth="1"/>
    <col min="9989" max="9989" width="12" customWidth="1"/>
    <col min="10236" max="10236" width="6" customWidth="1"/>
    <col min="10237" max="10237" width="17.6640625" customWidth="1"/>
    <col min="10238" max="10238" width="35.6640625" customWidth="1"/>
    <col min="10239" max="10239" width="13.5546875" customWidth="1"/>
    <col min="10240" max="10240" width="14" customWidth="1"/>
    <col min="10241" max="10241" width="13.6640625" customWidth="1"/>
    <col min="10242" max="10242" width="11.5546875" customWidth="1"/>
    <col min="10243" max="10243" width="11.88671875" customWidth="1"/>
    <col min="10244" max="10244" width="12.33203125" customWidth="1"/>
    <col min="10245" max="10245" width="12" customWidth="1"/>
    <col min="10492" max="10492" width="6" customWidth="1"/>
    <col min="10493" max="10493" width="17.6640625" customWidth="1"/>
    <col min="10494" max="10494" width="35.6640625" customWidth="1"/>
    <col min="10495" max="10495" width="13.5546875" customWidth="1"/>
    <col min="10496" max="10496" width="14" customWidth="1"/>
    <col min="10497" max="10497" width="13.6640625" customWidth="1"/>
    <col min="10498" max="10498" width="11.5546875" customWidth="1"/>
    <col min="10499" max="10499" width="11.88671875" customWidth="1"/>
    <col min="10500" max="10500" width="12.33203125" customWidth="1"/>
    <col min="10501" max="10501" width="12" customWidth="1"/>
    <col min="10748" max="10748" width="6" customWidth="1"/>
    <col min="10749" max="10749" width="17.6640625" customWidth="1"/>
    <col min="10750" max="10750" width="35.6640625" customWidth="1"/>
    <col min="10751" max="10751" width="13.5546875" customWidth="1"/>
    <col min="10752" max="10752" width="14" customWidth="1"/>
    <col min="10753" max="10753" width="13.6640625" customWidth="1"/>
    <col min="10754" max="10754" width="11.5546875" customWidth="1"/>
    <col min="10755" max="10755" width="11.88671875" customWidth="1"/>
    <col min="10756" max="10756" width="12.33203125" customWidth="1"/>
    <col min="10757" max="10757" width="12" customWidth="1"/>
    <col min="11004" max="11004" width="6" customWidth="1"/>
    <col min="11005" max="11005" width="17.6640625" customWidth="1"/>
    <col min="11006" max="11006" width="35.6640625" customWidth="1"/>
    <col min="11007" max="11007" width="13.5546875" customWidth="1"/>
    <col min="11008" max="11008" width="14" customWidth="1"/>
    <col min="11009" max="11009" width="13.6640625" customWidth="1"/>
    <col min="11010" max="11010" width="11.5546875" customWidth="1"/>
    <col min="11011" max="11011" width="11.88671875" customWidth="1"/>
    <col min="11012" max="11012" width="12.33203125" customWidth="1"/>
    <col min="11013" max="11013" width="12" customWidth="1"/>
    <col min="11260" max="11260" width="6" customWidth="1"/>
    <col min="11261" max="11261" width="17.6640625" customWidth="1"/>
    <col min="11262" max="11262" width="35.6640625" customWidth="1"/>
    <col min="11263" max="11263" width="13.5546875" customWidth="1"/>
    <col min="11264" max="11264" width="14" customWidth="1"/>
    <col min="11265" max="11265" width="13.6640625" customWidth="1"/>
    <col min="11266" max="11266" width="11.5546875" customWidth="1"/>
    <col min="11267" max="11267" width="11.88671875" customWidth="1"/>
    <col min="11268" max="11268" width="12.33203125" customWidth="1"/>
    <col min="11269" max="11269" width="12" customWidth="1"/>
    <col min="11516" max="11516" width="6" customWidth="1"/>
    <col min="11517" max="11517" width="17.6640625" customWidth="1"/>
    <col min="11518" max="11518" width="35.6640625" customWidth="1"/>
    <col min="11519" max="11519" width="13.5546875" customWidth="1"/>
    <col min="11520" max="11520" width="14" customWidth="1"/>
    <col min="11521" max="11521" width="13.6640625" customWidth="1"/>
    <col min="11522" max="11522" width="11.5546875" customWidth="1"/>
    <col min="11523" max="11523" width="11.88671875" customWidth="1"/>
    <col min="11524" max="11524" width="12.33203125" customWidth="1"/>
    <col min="11525" max="11525" width="12" customWidth="1"/>
    <col min="11772" max="11772" width="6" customWidth="1"/>
    <col min="11773" max="11773" width="17.6640625" customWidth="1"/>
    <col min="11774" max="11774" width="35.6640625" customWidth="1"/>
    <col min="11775" max="11775" width="13.5546875" customWidth="1"/>
    <col min="11776" max="11776" width="14" customWidth="1"/>
    <col min="11777" max="11777" width="13.6640625" customWidth="1"/>
    <col min="11778" max="11778" width="11.5546875" customWidth="1"/>
    <col min="11779" max="11779" width="11.88671875" customWidth="1"/>
    <col min="11780" max="11780" width="12.33203125" customWidth="1"/>
    <col min="11781" max="11781" width="12" customWidth="1"/>
    <col min="12028" max="12028" width="6" customWidth="1"/>
    <col min="12029" max="12029" width="17.6640625" customWidth="1"/>
    <col min="12030" max="12030" width="35.6640625" customWidth="1"/>
    <col min="12031" max="12031" width="13.5546875" customWidth="1"/>
    <col min="12032" max="12032" width="14" customWidth="1"/>
    <col min="12033" max="12033" width="13.6640625" customWidth="1"/>
    <col min="12034" max="12034" width="11.5546875" customWidth="1"/>
    <col min="12035" max="12035" width="11.88671875" customWidth="1"/>
    <col min="12036" max="12036" width="12.33203125" customWidth="1"/>
    <col min="12037" max="12037" width="12" customWidth="1"/>
    <col min="12284" max="12284" width="6" customWidth="1"/>
    <col min="12285" max="12285" width="17.6640625" customWidth="1"/>
    <col min="12286" max="12286" width="35.6640625" customWidth="1"/>
    <col min="12287" max="12287" width="13.5546875" customWidth="1"/>
    <col min="12288" max="12288" width="14" customWidth="1"/>
    <col min="12289" max="12289" width="13.6640625" customWidth="1"/>
    <col min="12290" max="12290" width="11.5546875" customWidth="1"/>
    <col min="12291" max="12291" width="11.88671875" customWidth="1"/>
    <col min="12292" max="12292" width="12.33203125" customWidth="1"/>
    <col min="12293" max="12293" width="12" customWidth="1"/>
    <col min="12540" max="12540" width="6" customWidth="1"/>
    <col min="12541" max="12541" width="17.6640625" customWidth="1"/>
    <col min="12542" max="12542" width="35.6640625" customWidth="1"/>
    <col min="12543" max="12543" width="13.5546875" customWidth="1"/>
    <col min="12544" max="12544" width="14" customWidth="1"/>
    <col min="12545" max="12545" width="13.6640625" customWidth="1"/>
    <col min="12546" max="12546" width="11.5546875" customWidth="1"/>
    <col min="12547" max="12547" width="11.88671875" customWidth="1"/>
    <col min="12548" max="12548" width="12.33203125" customWidth="1"/>
    <col min="12549" max="12549" width="12" customWidth="1"/>
    <col min="12796" max="12796" width="6" customWidth="1"/>
    <col min="12797" max="12797" width="17.6640625" customWidth="1"/>
    <col min="12798" max="12798" width="35.6640625" customWidth="1"/>
    <col min="12799" max="12799" width="13.5546875" customWidth="1"/>
    <col min="12800" max="12800" width="14" customWidth="1"/>
    <col min="12801" max="12801" width="13.6640625" customWidth="1"/>
    <col min="12802" max="12802" width="11.5546875" customWidth="1"/>
    <col min="12803" max="12803" width="11.88671875" customWidth="1"/>
    <col min="12804" max="12804" width="12.33203125" customWidth="1"/>
    <col min="12805" max="12805" width="12" customWidth="1"/>
    <col min="13052" max="13052" width="6" customWidth="1"/>
    <col min="13053" max="13053" width="17.6640625" customWidth="1"/>
    <col min="13054" max="13054" width="35.6640625" customWidth="1"/>
    <col min="13055" max="13055" width="13.5546875" customWidth="1"/>
    <col min="13056" max="13056" width="14" customWidth="1"/>
    <col min="13057" max="13057" width="13.6640625" customWidth="1"/>
    <col min="13058" max="13058" width="11.5546875" customWidth="1"/>
    <col min="13059" max="13059" width="11.88671875" customWidth="1"/>
    <col min="13060" max="13060" width="12.33203125" customWidth="1"/>
    <col min="13061" max="13061" width="12" customWidth="1"/>
    <col min="13308" max="13308" width="6" customWidth="1"/>
    <col min="13309" max="13309" width="17.6640625" customWidth="1"/>
    <col min="13310" max="13310" width="35.6640625" customWidth="1"/>
    <col min="13311" max="13311" width="13.5546875" customWidth="1"/>
    <col min="13312" max="13312" width="14" customWidth="1"/>
    <col min="13313" max="13313" width="13.6640625" customWidth="1"/>
    <col min="13314" max="13314" width="11.5546875" customWidth="1"/>
    <col min="13315" max="13315" width="11.88671875" customWidth="1"/>
    <col min="13316" max="13316" width="12.33203125" customWidth="1"/>
    <col min="13317" max="13317" width="12" customWidth="1"/>
    <col min="13564" max="13564" width="6" customWidth="1"/>
    <col min="13565" max="13565" width="17.6640625" customWidth="1"/>
    <col min="13566" max="13566" width="35.6640625" customWidth="1"/>
    <col min="13567" max="13567" width="13.5546875" customWidth="1"/>
    <col min="13568" max="13568" width="14" customWidth="1"/>
    <col min="13569" max="13569" width="13.6640625" customWidth="1"/>
    <col min="13570" max="13570" width="11.5546875" customWidth="1"/>
    <col min="13571" max="13571" width="11.88671875" customWidth="1"/>
    <col min="13572" max="13572" width="12.33203125" customWidth="1"/>
    <col min="13573" max="13573" width="12" customWidth="1"/>
    <col min="13820" max="13820" width="6" customWidth="1"/>
    <col min="13821" max="13821" width="17.6640625" customWidth="1"/>
    <col min="13822" max="13822" width="35.6640625" customWidth="1"/>
    <col min="13823" max="13823" width="13.5546875" customWidth="1"/>
    <col min="13824" max="13824" width="14" customWidth="1"/>
    <col min="13825" max="13825" width="13.6640625" customWidth="1"/>
    <col min="13826" max="13826" width="11.5546875" customWidth="1"/>
    <col min="13827" max="13827" width="11.88671875" customWidth="1"/>
    <col min="13828" max="13828" width="12.33203125" customWidth="1"/>
    <col min="13829" max="13829" width="12" customWidth="1"/>
    <col min="14076" max="14076" width="6" customWidth="1"/>
    <col min="14077" max="14077" width="17.6640625" customWidth="1"/>
    <col min="14078" max="14078" width="35.6640625" customWidth="1"/>
    <col min="14079" max="14079" width="13.5546875" customWidth="1"/>
    <col min="14080" max="14080" width="14" customWidth="1"/>
    <col min="14081" max="14081" width="13.6640625" customWidth="1"/>
    <col min="14082" max="14082" width="11.5546875" customWidth="1"/>
    <col min="14083" max="14083" width="11.88671875" customWidth="1"/>
    <col min="14084" max="14084" width="12.33203125" customWidth="1"/>
    <col min="14085" max="14085" width="12" customWidth="1"/>
    <col min="14332" max="14332" width="6" customWidth="1"/>
    <col min="14333" max="14333" width="17.6640625" customWidth="1"/>
    <col min="14334" max="14334" width="35.6640625" customWidth="1"/>
    <col min="14335" max="14335" width="13.5546875" customWidth="1"/>
    <col min="14336" max="14336" width="14" customWidth="1"/>
    <col min="14337" max="14337" width="13.6640625" customWidth="1"/>
    <col min="14338" max="14338" width="11.5546875" customWidth="1"/>
    <col min="14339" max="14339" width="11.88671875" customWidth="1"/>
    <col min="14340" max="14340" width="12.33203125" customWidth="1"/>
    <col min="14341" max="14341" width="12" customWidth="1"/>
    <col min="14588" max="14588" width="6" customWidth="1"/>
    <col min="14589" max="14589" width="17.6640625" customWidth="1"/>
    <col min="14590" max="14590" width="35.6640625" customWidth="1"/>
    <col min="14591" max="14591" width="13.5546875" customWidth="1"/>
    <col min="14592" max="14592" width="14" customWidth="1"/>
    <col min="14593" max="14593" width="13.6640625" customWidth="1"/>
    <col min="14594" max="14594" width="11.5546875" customWidth="1"/>
    <col min="14595" max="14595" width="11.88671875" customWidth="1"/>
    <col min="14596" max="14596" width="12.33203125" customWidth="1"/>
    <col min="14597" max="14597" width="12" customWidth="1"/>
    <col min="14844" max="14844" width="6" customWidth="1"/>
    <col min="14845" max="14845" width="17.6640625" customWidth="1"/>
    <col min="14846" max="14846" width="35.6640625" customWidth="1"/>
    <col min="14847" max="14847" width="13.5546875" customWidth="1"/>
    <col min="14848" max="14848" width="14" customWidth="1"/>
    <col min="14849" max="14849" width="13.6640625" customWidth="1"/>
    <col min="14850" max="14850" width="11.5546875" customWidth="1"/>
    <col min="14851" max="14851" width="11.88671875" customWidth="1"/>
    <col min="14852" max="14852" width="12.33203125" customWidth="1"/>
    <col min="14853" max="14853" width="12" customWidth="1"/>
    <col min="15100" max="15100" width="6" customWidth="1"/>
    <col min="15101" max="15101" width="17.6640625" customWidth="1"/>
    <col min="15102" max="15102" width="35.6640625" customWidth="1"/>
    <col min="15103" max="15103" width="13.5546875" customWidth="1"/>
    <col min="15104" max="15104" width="14" customWidth="1"/>
    <col min="15105" max="15105" width="13.6640625" customWidth="1"/>
    <col min="15106" max="15106" width="11.5546875" customWidth="1"/>
    <col min="15107" max="15107" width="11.88671875" customWidth="1"/>
    <col min="15108" max="15108" width="12.33203125" customWidth="1"/>
    <col min="15109" max="15109" width="12" customWidth="1"/>
    <col min="15356" max="15356" width="6" customWidth="1"/>
    <col min="15357" max="15357" width="17.6640625" customWidth="1"/>
    <col min="15358" max="15358" width="35.6640625" customWidth="1"/>
    <col min="15359" max="15359" width="13.5546875" customWidth="1"/>
    <col min="15360" max="15360" width="14" customWidth="1"/>
    <col min="15361" max="15361" width="13.6640625" customWidth="1"/>
    <col min="15362" max="15362" width="11.5546875" customWidth="1"/>
    <col min="15363" max="15363" width="11.88671875" customWidth="1"/>
    <col min="15364" max="15364" width="12.33203125" customWidth="1"/>
    <col min="15365" max="15365" width="12" customWidth="1"/>
    <col min="15612" max="15612" width="6" customWidth="1"/>
    <col min="15613" max="15613" width="17.6640625" customWidth="1"/>
    <col min="15614" max="15614" width="35.6640625" customWidth="1"/>
    <col min="15615" max="15615" width="13.5546875" customWidth="1"/>
    <col min="15616" max="15616" width="14" customWidth="1"/>
    <col min="15617" max="15617" width="13.6640625" customWidth="1"/>
    <col min="15618" max="15618" width="11.5546875" customWidth="1"/>
    <col min="15619" max="15619" width="11.88671875" customWidth="1"/>
    <col min="15620" max="15620" width="12.33203125" customWidth="1"/>
    <col min="15621" max="15621" width="12" customWidth="1"/>
    <col min="15868" max="15868" width="6" customWidth="1"/>
    <col min="15869" max="15869" width="17.6640625" customWidth="1"/>
    <col min="15870" max="15870" width="35.6640625" customWidth="1"/>
    <col min="15871" max="15871" width="13.5546875" customWidth="1"/>
    <col min="15872" max="15872" width="14" customWidth="1"/>
    <col min="15873" max="15873" width="13.6640625" customWidth="1"/>
    <col min="15874" max="15874" width="11.5546875" customWidth="1"/>
    <col min="15875" max="15875" width="11.88671875" customWidth="1"/>
    <col min="15876" max="15876" width="12.33203125" customWidth="1"/>
    <col min="15877" max="15877" width="12" customWidth="1"/>
    <col min="16124" max="16124" width="6" customWidth="1"/>
    <col min="16125" max="16125" width="17.6640625" customWidth="1"/>
    <col min="16126" max="16126" width="35.6640625" customWidth="1"/>
    <col min="16127" max="16127" width="13.5546875" customWidth="1"/>
    <col min="16128" max="16128" width="14" customWidth="1"/>
    <col min="16129" max="16129" width="13.6640625" customWidth="1"/>
    <col min="16130" max="16130" width="11.5546875" customWidth="1"/>
    <col min="16131" max="16131" width="11.88671875" customWidth="1"/>
    <col min="16132" max="16132" width="12.33203125" customWidth="1"/>
    <col min="16133" max="16133" width="12" customWidth="1"/>
  </cols>
  <sheetData>
    <row r="1" spans="1:7" x14ac:dyDescent="0.3">
      <c r="B1" s="443" t="s">
        <v>203</v>
      </c>
      <c r="C1" s="443"/>
      <c r="D1" s="443"/>
      <c r="E1" s="443"/>
    </row>
    <row r="2" spans="1:7" x14ac:dyDescent="0.3">
      <c r="B2" s="443" t="s">
        <v>0</v>
      </c>
      <c r="C2" s="443"/>
      <c r="D2" s="443"/>
      <c r="E2" s="443"/>
    </row>
    <row r="3" spans="1:7" x14ac:dyDescent="0.3">
      <c r="B3" s="444" t="s">
        <v>23</v>
      </c>
      <c r="C3" s="444"/>
      <c r="D3" s="444"/>
      <c r="E3" s="444"/>
    </row>
    <row r="4" spans="1:7" x14ac:dyDescent="0.3">
      <c r="A4" s="458" t="s">
        <v>208</v>
      </c>
      <c r="B4" s="458"/>
      <c r="C4" s="458"/>
      <c r="D4" s="458"/>
      <c r="E4" s="458"/>
    </row>
    <row r="5" spans="1:7" x14ac:dyDescent="0.3">
      <c r="B5" s="457" t="s">
        <v>149</v>
      </c>
      <c r="C5" s="457"/>
      <c r="D5" s="457"/>
      <c r="E5" s="457"/>
    </row>
    <row r="7" spans="1:7" ht="67.8" customHeight="1" x14ac:dyDescent="0.3">
      <c r="A7" s="445" t="s">
        <v>201</v>
      </c>
      <c r="B7" s="445"/>
      <c r="C7" s="445"/>
      <c r="D7" s="445"/>
      <c r="E7" s="445"/>
    </row>
    <row r="8" spans="1:7" x14ac:dyDescent="0.3">
      <c r="G8" t="s">
        <v>206</v>
      </c>
    </row>
    <row r="9" spans="1:7" ht="33.75" customHeight="1" x14ac:dyDescent="0.3">
      <c r="A9" s="446" t="s">
        <v>105</v>
      </c>
      <c r="B9" s="448" t="s">
        <v>202</v>
      </c>
      <c r="C9" s="448" t="s">
        <v>159</v>
      </c>
      <c r="D9" s="448" t="s">
        <v>160</v>
      </c>
      <c r="E9" s="450" t="s">
        <v>205</v>
      </c>
    </row>
    <row r="10" spans="1:7" ht="27" customHeight="1" x14ac:dyDescent="0.3">
      <c r="A10" s="447"/>
      <c r="B10" s="449"/>
      <c r="C10" s="449"/>
      <c r="D10" s="449"/>
      <c r="E10" s="451"/>
    </row>
    <row r="11" spans="1:7" x14ac:dyDescent="0.3">
      <c r="A11" s="431" t="s">
        <v>151</v>
      </c>
      <c r="B11" s="432"/>
      <c r="C11" s="432"/>
      <c r="D11" s="432"/>
      <c r="E11" s="432"/>
    </row>
    <row r="12" spans="1:7" ht="18.600000000000001" customHeight="1" x14ac:dyDescent="0.3">
      <c r="A12" s="208">
        <v>1</v>
      </c>
      <c r="B12" s="198"/>
      <c r="C12" s="198"/>
      <c r="D12" s="198"/>
      <c r="E12" s="199"/>
    </row>
    <row r="13" spans="1:7" ht="19.2" customHeight="1" x14ac:dyDescent="0.3">
      <c r="A13" s="208" t="s">
        <v>200</v>
      </c>
      <c r="B13" s="198"/>
      <c r="C13" s="198"/>
      <c r="D13" s="198"/>
      <c r="E13" s="199"/>
    </row>
    <row r="14" spans="1:7" x14ac:dyDescent="0.3">
      <c r="A14" s="431" t="s">
        <v>152</v>
      </c>
      <c r="B14" s="432"/>
      <c r="C14" s="432"/>
      <c r="D14" s="432"/>
      <c r="E14" s="433"/>
    </row>
    <row r="15" spans="1:7" x14ac:dyDescent="0.3">
      <c r="A15" s="208">
        <v>1</v>
      </c>
      <c r="B15" s="198"/>
      <c r="C15" s="198"/>
      <c r="D15" s="198"/>
      <c r="E15" s="199"/>
    </row>
    <row r="16" spans="1:7" x14ac:dyDescent="0.3">
      <c r="A16" s="233" t="s">
        <v>200</v>
      </c>
      <c r="B16" s="234"/>
      <c r="C16" s="234"/>
      <c r="D16" s="234"/>
      <c r="E16" s="234"/>
    </row>
    <row r="17" spans="1:5" x14ac:dyDescent="0.3">
      <c r="A17" s="431" t="s">
        <v>153</v>
      </c>
      <c r="B17" s="432"/>
      <c r="C17" s="432"/>
      <c r="D17" s="432"/>
      <c r="E17" s="433"/>
    </row>
    <row r="18" spans="1:5" x14ac:dyDescent="0.3">
      <c r="A18" s="208">
        <v>1</v>
      </c>
      <c r="B18" s="198"/>
      <c r="C18" s="203"/>
      <c r="D18" s="199"/>
      <c r="E18" s="199"/>
    </row>
    <row r="19" spans="1:5" x14ac:dyDescent="0.3">
      <c r="A19" s="208" t="s">
        <v>200</v>
      </c>
      <c r="B19" s="198"/>
      <c r="C19" s="203"/>
      <c r="D19" s="199"/>
      <c r="E19" s="199"/>
    </row>
    <row r="20" spans="1:5" x14ac:dyDescent="0.3">
      <c r="A20" s="431" t="s">
        <v>154</v>
      </c>
      <c r="B20" s="432"/>
      <c r="C20" s="432"/>
      <c r="D20" s="432"/>
      <c r="E20" s="433"/>
    </row>
    <row r="21" spans="1:5" ht="19.2" customHeight="1" x14ac:dyDescent="0.3">
      <c r="A21" s="208">
        <v>1</v>
      </c>
      <c r="B21" s="198"/>
      <c r="C21" s="198"/>
      <c r="D21" s="198"/>
      <c r="E21" s="199"/>
    </row>
    <row r="22" spans="1:5" ht="18" customHeight="1" x14ac:dyDescent="0.3">
      <c r="A22" s="208" t="s">
        <v>200</v>
      </c>
      <c r="B22" s="198"/>
      <c r="C22" s="198"/>
      <c r="D22" s="198"/>
      <c r="E22" s="199"/>
    </row>
    <row r="23" spans="1:5" x14ac:dyDescent="0.3">
      <c r="A23" s="454" t="s">
        <v>155</v>
      </c>
      <c r="B23" s="455"/>
      <c r="C23" s="455"/>
      <c r="D23" s="455"/>
      <c r="E23" s="456"/>
    </row>
    <row r="24" spans="1:5" ht="16.8" customHeight="1" x14ac:dyDescent="0.3">
      <c r="A24" s="208">
        <v>1</v>
      </c>
      <c r="B24" s="198"/>
      <c r="C24" s="198" t="s">
        <v>124</v>
      </c>
      <c r="D24" s="198"/>
      <c r="E24" s="199"/>
    </row>
    <row r="25" spans="1:5" ht="17.399999999999999" customHeight="1" x14ac:dyDescent="0.3">
      <c r="A25" s="208" t="s">
        <v>200</v>
      </c>
      <c r="B25" s="198"/>
      <c r="C25" s="198" t="s">
        <v>125</v>
      </c>
      <c r="D25" s="198"/>
      <c r="E25" s="199"/>
    </row>
    <row r="26" spans="1:5" x14ac:dyDescent="0.3">
      <c r="A26" s="431" t="s">
        <v>156</v>
      </c>
      <c r="B26" s="432"/>
      <c r="C26" s="432"/>
      <c r="D26" s="432"/>
      <c r="E26" s="433"/>
    </row>
    <row r="27" spans="1:5" x14ac:dyDescent="0.3">
      <c r="A27" s="208">
        <v>1</v>
      </c>
      <c r="B27" s="198"/>
      <c r="C27" s="203"/>
      <c r="D27" s="208"/>
      <c r="E27" s="199"/>
    </row>
    <row r="28" spans="1:5" x14ac:dyDescent="0.3">
      <c r="A28" s="208" t="s">
        <v>200</v>
      </c>
      <c r="B28" s="198"/>
      <c r="C28" s="203"/>
      <c r="D28" s="208"/>
      <c r="E28" s="199"/>
    </row>
    <row r="29" spans="1:5" x14ac:dyDescent="0.3">
      <c r="A29" s="208"/>
      <c r="B29" s="198"/>
      <c r="C29" s="203"/>
      <c r="D29" s="208"/>
      <c r="E29" s="234"/>
    </row>
    <row r="30" spans="1:5" x14ac:dyDescent="0.3">
      <c r="A30" s="208"/>
      <c r="B30" s="198"/>
      <c r="C30" s="203"/>
      <c r="D30" s="208"/>
      <c r="E30" s="234"/>
    </row>
  </sheetData>
  <mergeCells count="17">
    <mergeCell ref="A11:E11"/>
    <mergeCell ref="B1:E1"/>
    <mergeCell ref="B2:E2"/>
    <mergeCell ref="B3:E3"/>
    <mergeCell ref="B5:E5"/>
    <mergeCell ref="A7:E7"/>
    <mergeCell ref="A9:A10"/>
    <mergeCell ref="B9:B10"/>
    <mergeCell ref="C9:C10"/>
    <mergeCell ref="D9:D10"/>
    <mergeCell ref="E9:E10"/>
    <mergeCell ref="A4:E4"/>
    <mergeCell ref="A14:E14"/>
    <mergeCell ref="A17:E17"/>
    <mergeCell ref="A20:E20"/>
    <mergeCell ref="A23:E23"/>
    <mergeCell ref="A26:E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751D-4928-404F-8ECB-3420F9ACC07E}">
  <sheetPr>
    <pageSetUpPr fitToPage="1"/>
  </sheetPr>
  <dimension ref="A1:I51"/>
  <sheetViews>
    <sheetView view="pageBreakPreview" topLeftCell="A4" zoomScaleNormal="110" zoomScaleSheetLayoutView="100" zoomScalePageLayoutView="110" workbookViewId="0">
      <selection activeCell="E13" sqref="E13"/>
    </sheetView>
  </sheetViews>
  <sheetFormatPr defaultRowHeight="13.8" x14ac:dyDescent="0.25"/>
  <cols>
    <col min="1" max="2" width="3.6640625" style="21" customWidth="1"/>
    <col min="3" max="3" width="3.88671875" style="21" customWidth="1"/>
    <col min="4" max="4" width="3.109375" style="21" customWidth="1"/>
    <col min="5" max="5" width="45.6640625" style="21" customWidth="1"/>
    <col min="6" max="6" width="23.109375" style="21" customWidth="1"/>
    <col min="7" max="7" width="10.6640625" style="21" customWidth="1"/>
    <col min="8" max="8" width="36.6640625" style="229" customWidth="1"/>
    <col min="9" max="9" width="14" style="32" customWidth="1"/>
    <col min="10" max="10" width="10" style="21" bestFit="1" customWidth="1"/>
    <col min="11" max="256" width="8.88671875" style="21"/>
    <col min="257" max="258" width="3.6640625" style="21" customWidth="1"/>
    <col min="259" max="259" width="3.88671875" style="21" customWidth="1"/>
    <col min="260" max="260" width="3.109375" style="21" customWidth="1"/>
    <col min="261" max="261" width="45.6640625" style="21" customWidth="1"/>
    <col min="262" max="262" width="23.109375" style="21" customWidth="1"/>
    <col min="263" max="263" width="10.6640625" style="21" customWidth="1"/>
    <col min="264" max="264" width="36.6640625" style="21" customWidth="1"/>
    <col min="265" max="265" width="14" style="21" customWidth="1"/>
    <col min="266" max="266" width="10" style="21" bestFit="1" customWidth="1"/>
    <col min="267" max="512" width="8.88671875" style="21"/>
    <col min="513" max="514" width="3.6640625" style="21" customWidth="1"/>
    <col min="515" max="515" width="3.88671875" style="21" customWidth="1"/>
    <col min="516" max="516" width="3.109375" style="21" customWidth="1"/>
    <col min="517" max="517" width="45.6640625" style="21" customWidth="1"/>
    <col min="518" max="518" width="23.109375" style="21" customWidth="1"/>
    <col min="519" max="519" width="10.6640625" style="21" customWidth="1"/>
    <col min="520" max="520" width="36.6640625" style="21" customWidth="1"/>
    <col min="521" max="521" width="14" style="21" customWidth="1"/>
    <col min="522" max="522" width="10" style="21" bestFit="1" customWidth="1"/>
    <col min="523" max="768" width="8.88671875" style="21"/>
    <col min="769" max="770" width="3.6640625" style="21" customWidth="1"/>
    <col min="771" max="771" width="3.88671875" style="21" customWidth="1"/>
    <col min="772" max="772" width="3.109375" style="21" customWidth="1"/>
    <col min="773" max="773" width="45.6640625" style="21" customWidth="1"/>
    <col min="774" max="774" width="23.109375" style="21" customWidth="1"/>
    <col min="775" max="775" width="10.6640625" style="21" customWidth="1"/>
    <col min="776" max="776" width="36.6640625" style="21" customWidth="1"/>
    <col min="777" max="777" width="14" style="21" customWidth="1"/>
    <col min="778" max="778" width="10" style="21" bestFit="1" customWidth="1"/>
    <col min="779" max="1024" width="8.88671875" style="21"/>
    <col min="1025" max="1026" width="3.6640625" style="21" customWidth="1"/>
    <col min="1027" max="1027" width="3.88671875" style="21" customWidth="1"/>
    <col min="1028" max="1028" width="3.109375" style="21" customWidth="1"/>
    <col min="1029" max="1029" width="45.6640625" style="21" customWidth="1"/>
    <col min="1030" max="1030" width="23.109375" style="21" customWidth="1"/>
    <col min="1031" max="1031" width="10.6640625" style="21" customWidth="1"/>
    <col min="1032" max="1032" width="36.6640625" style="21" customWidth="1"/>
    <col min="1033" max="1033" width="14" style="21" customWidth="1"/>
    <col min="1034" max="1034" width="10" style="21" bestFit="1" customWidth="1"/>
    <col min="1035" max="1280" width="8.88671875" style="21"/>
    <col min="1281" max="1282" width="3.6640625" style="21" customWidth="1"/>
    <col min="1283" max="1283" width="3.88671875" style="21" customWidth="1"/>
    <col min="1284" max="1284" width="3.109375" style="21" customWidth="1"/>
    <col min="1285" max="1285" width="45.6640625" style="21" customWidth="1"/>
    <col min="1286" max="1286" width="23.109375" style="21" customWidth="1"/>
    <col min="1287" max="1287" width="10.6640625" style="21" customWidth="1"/>
    <col min="1288" max="1288" width="36.6640625" style="21" customWidth="1"/>
    <col min="1289" max="1289" width="14" style="21" customWidth="1"/>
    <col min="1290" max="1290" width="10" style="21" bestFit="1" customWidth="1"/>
    <col min="1291" max="1536" width="8.88671875" style="21"/>
    <col min="1537" max="1538" width="3.6640625" style="21" customWidth="1"/>
    <col min="1539" max="1539" width="3.88671875" style="21" customWidth="1"/>
    <col min="1540" max="1540" width="3.109375" style="21" customWidth="1"/>
    <col min="1541" max="1541" width="45.6640625" style="21" customWidth="1"/>
    <col min="1542" max="1542" width="23.109375" style="21" customWidth="1"/>
    <col min="1543" max="1543" width="10.6640625" style="21" customWidth="1"/>
    <col min="1544" max="1544" width="36.6640625" style="21" customWidth="1"/>
    <col min="1545" max="1545" width="14" style="21" customWidth="1"/>
    <col min="1546" max="1546" width="10" style="21" bestFit="1" customWidth="1"/>
    <col min="1547" max="1792" width="8.88671875" style="21"/>
    <col min="1793" max="1794" width="3.6640625" style="21" customWidth="1"/>
    <col min="1795" max="1795" width="3.88671875" style="21" customWidth="1"/>
    <col min="1796" max="1796" width="3.109375" style="21" customWidth="1"/>
    <col min="1797" max="1797" width="45.6640625" style="21" customWidth="1"/>
    <col min="1798" max="1798" width="23.109375" style="21" customWidth="1"/>
    <col min="1799" max="1799" width="10.6640625" style="21" customWidth="1"/>
    <col min="1800" max="1800" width="36.6640625" style="21" customWidth="1"/>
    <col min="1801" max="1801" width="14" style="21" customWidth="1"/>
    <col min="1802" max="1802" width="10" style="21" bestFit="1" customWidth="1"/>
    <col min="1803" max="2048" width="8.88671875" style="21"/>
    <col min="2049" max="2050" width="3.6640625" style="21" customWidth="1"/>
    <col min="2051" max="2051" width="3.88671875" style="21" customWidth="1"/>
    <col min="2052" max="2052" width="3.109375" style="21" customWidth="1"/>
    <col min="2053" max="2053" width="45.6640625" style="21" customWidth="1"/>
    <col min="2054" max="2054" width="23.109375" style="21" customWidth="1"/>
    <col min="2055" max="2055" width="10.6640625" style="21" customWidth="1"/>
    <col min="2056" max="2056" width="36.6640625" style="21" customWidth="1"/>
    <col min="2057" max="2057" width="14" style="21" customWidth="1"/>
    <col min="2058" max="2058" width="10" style="21" bestFit="1" customWidth="1"/>
    <col min="2059" max="2304" width="8.88671875" style="21"/>
    <col min="2305" max="2306" width="3.6640625" style="21" customWidth="1"/>
    <col min="2307" max="2307" width="3.88671875" style="21" customWidth="1"/>
    <col min="2308" max="2308" width="3.109375" style="21" customWidth="1"/>
    <col min="2309" max="2309" width="45.6640625" style="21" customWidth="1"/>
    <col min="2310" max="2310" width="23.109375" style="21" customWidth="1"/>
    <col min="2311" max="2311" width="10.6640625" style="21" customWidth="1"/>
    <col min="2312" max="2312" width="36.6640625" style="21" customWidth="1"/>
    <col min="2313" max="2313" width="14" style="21" customWidth="1"/>
    <col min="2314" max="2314" width="10" style="21" bestFit="1" customWidth="1"/>
    <col min="2315" max="2560" width="8.88671875" style="21"/>
    <col min="2561" max="2562" width="3.6640625" style="21" customWidth="1"/>
    <col min="2563" max="2563" width="3.88671875" style="21" customWidth="1"/>
    <col min="2564" max="2564" width="3.109375" style="21" customWidth="1"/>
    <col min="2565" max="2565" width="45.6640625" style="21" customWidth="1"/>
    <col min="2566" max="2566" width="23.109375" style="21" customWidth="1"/>
    <col min="2567" max="2567" width="10.6640625" style="21" customWidth="1"/>
    <col min="2568" max="2568" width="36.6640625" style="21" customWidth="1"/>
    <col min="2569" max="2569" width="14" style="21" customWidth="1"/>
    <col min="2570" max="2570" width="10" style="21" bestFit="1" customWidth="1"/>
    <col min="2571" max="2816" width="8.88671875" style="21"/>
    <col min="2817" max="2818" width="3.6640625" style="21" customWidth="1"/>
    <col min="2819" max="2819" width="3.88671875" style="21" customWidth="1"/>
    <col min="2820" max="2820" width="3.109375" style="21" customWidth="1"/>
    <col min="2821" max="2821" width="45.6640625" style="21" customWidth="1"/>
    <col min="2822" max="2822" width="23.109375" style="21" customWidth="1"/>
    <col min="2823" max="2823" width="10.6640625" style="21" customWidth="1"/>
    <col min="2824" max="2824" width="36.6640625" style="21" customWidth="1"/>
    <col min="2825" max="2825" width="14" style="21" customWidth="1"/>
    <col min="2826" max="2826" width="10" style="21" bestFit="1" customWidth="1"/>
    <col min="2827" max="3072" width="8.88671875" style="21"/>
    <col min="3073" max="3074" width="3.6640625" style="21" customWidth="1"/>
    <col min="3075" max="3075" width="3.88671875" style="21" customWidth="1"/>
    <col min="3076" max="3076" width="3.109375" style="21" customWidth="1"/>
    <col min="3077" max="3077" width="45.6640625" style="21" customWidth="1"/>
    <col min="3078" max="3078" width="23.109375" style="21" customWidth="1"/>
    <col min="3079" max="3079" width="10.6640625" style="21" customWidth="1"/>
    <col min="3080" max="3080" width="36.6640625" style="21" customWidth="1"/>
    <col min="3081" max="3081" width="14" style="21" customWidth="1"/>
    <col min="3082" max="3082" width="10" style="21" bestFit="1" customWidth="1"/>
    <col min="3083" max="3328" width="8.88671875" style="21"/>
    <col min="3329" max="3330" width="3.6640625" style="21" customWidth="1"/>
    <col min="3331" max="3331" width="3.88671875" style="21" customWidth="1"/>
    <col min="3332" max="3332" width="3.109375" style="21" customWidth="1"/>
    <col min="3333" max="3333" width="45.6640625" style="21" customWidth="1"/>
    <col min="3334" max="3334" width="23.109375" style="21" customWidth="1"/>
    <col min="3335" max="3335" width="10.6640625" style="21" customWidth="1"/>
    <col min="3336" max="3336" width="36.6640625" style="21" customWidth="1"/>
    <col min="3337" max="3337" width="14" style="21" customWidth="1"/>
    <col min="3338" max="3338" width="10" style="21" bestFit="1" customWidth="1"/>
    <col min="3339" max="3584" width="8.88671875" style="21"/>
    <col min="3585" max="3586" width="3.6640625" style="21" customWidth="1"/>
    <col min="3587" max="3587" width="3.88671875" style="21" customWidth="1"/>
    <col min="3588" max="3588" width="3.109375" style="21" customWidth="1"/>
    <col min="3589" max="3589" width="45.6640625" style="21" customWidth="1"/>
    <col min="3590" max="3590" width="23.109375" style="21" customWidth="1"/>
    <col min="3591" max="3591" width="10.6640625" style="21" customWidth="1"/>
    <col min="3592" max="3592" width="36.6640625" style="21" customWidth="1"/>
    <col min="3593" max="3593" width="14" style="21" customWidth="1"/>
    <col min="3594" max="3594" width="10" style="21" bestFit="1" customWidth="1"/>
    <col min="3595" max="3840" width="8.88671875" style="21"/>
    <col min="3841" max="3842" width="3.6640625" style="21" customWidth="1"/>
    <col min="3843" max="3843" width="3.88671875" style="21" customWidth="1"/>
    <col min="3844" max="3844" width="3.109375" style="21" customWidth="1"/>
    <col min="3845" max="3845" width="45.6640625" style="21" customWidth="1"/>
    <col min="3846" max="3846" width="23.109375" style="21" customWidth="1"/>
    <col min="3847" max="3847" width="10.6640625" style="21" customWidth="1"/>
    <col min="3848" max="3848" width="36.6640625" style="21" customWidth="1"/>
    <col min="3849" max="3849" width="14" style="21" customWidth="1"/>
    <col min="3850" max="3850" width="10" style="21" bestFit="1" customWidth="1"/>
    <col min="3851" max="4096" width="8.88671875" style="21"/>
    <col min="4097" max="4098" width="3.6640625" style="21" customWidth="1"/>
    <col min="4099" max="4099" width="3.88671875" style="21" customWidth="1"/>
    <col min="4100" max="4100" width="3.109375" style="21" customWidth="1"/>
    <col min="4101" max="4101" width="45.6640625" style="21" customWidth="1"/>
    <col min="4102" max="4102" width="23.109375" style="21" customWidth="1"/>
    <col min="4103" max="4103" width="10.6640625" style="21" customWidth="1"/>
    <col min="4104" max="4104" width="36.6640625" style="21" customWidth="1"/>
    <col min="4105" max="4105" width="14" style="21" customWidth="1"/>
    <col min="4106" max="4106" width="10" style="21" bestFit="1" customWidth="1"/>
    <col min="4107" max="4352" width="8.88671875" style="21"/>
    <col min="4353" max="4354" width="3.6640625" style="21" customWidth="1"/>
    <col min="4355" max="4355" width="3.88671875" style="21" customWidth="1"/>
    <col min="4356" max="4356" width="3.109375" style="21" customWidth="1"/>
    <col min="4357" max="4357" width="45.6640625" style="21" customWidth="1"/>
    <col min="4358" max="4358" width="23.109375" style="21" customWidth="1"/>
    <col min="4359" max="4359" width="10.6640625" style="21" customWidth="1"/>
    <col min="4360" max="4360" width="36.6640625" style="21" customWidth="1"/>
    <col min="4361" max="4361" width="14" style="21" customWidth="1"/>
    <col min="4362" max="4362" width="10" style="21" bestFit="1" customWidth="1"/>
    <col min="4363" max="4608" width="8.88671875" style="21"/>
    <col min="4609" max="4610" width="3.6640625" style="21" customWidth="1"/>
    <col min="4611" max="4611" width="3.88671875" style="21" customWidth="1"/>
    <col min="4612" max="4612" width="3.109375" style="21" customWidth="1"/>
    <col min="4613" max="4613" width="45.6640625" style="21" customWidth="1"/>
    <col min="4614" max="4614" width="23.109375" style="21" customWidth="1"/>
    <col min="4615" max="4615" width="10.6640625" style="21" customWidth="1"/>
    <col min="4616" max="4616" width="36.6640625" style="21" customWidth="1"/>
    <col min="4617" max="4617" width="14" style="21" customWidth="1"/>
    <col min="4618" max="4618" width="10" style="21" bestFit="1" customWidth="1"/>
    <col min="4619" max="4864" width="8.88671875" style="21"/>
    <col min="4865" max="4866" width="3.6640625" style="21" customWidth="1"/>
    <col min="4867" max="4867" width="3.88671875" style="21" customWidth="1"/>
    <col min="4868" max="4868" width="3.109375" style="21" customWidth="1"/>
    <col min="4869" max="4869" width="45.6640625" style="21" customWidth="1"/>
    <col min="4870" max="4870" width="23.109375" style="21" customWidth="1"/>
    <col min="4871" max="4871" width="10.6640625" style="21" customWidth="1"/>
    <col min="4872" max="4872" width="36.6640625" style="21" customWidth="1"/>
    <col min="4873" max="4873" width="14" style="21" customWidth="1"/>
    <col min="4874" max="4874" width="10" style="21" bestFit="1" customWidth="1"/>
    <col min="4875" max="5120" width="8.88671875" style="21"/>
    <col min="5121" max="5122" width="3.6640625" style="21" customWidth="1"/>
    <col min="5123" max="5123" width="3.88671875" style="21" customWidth="1"/>
    <col min="5124" max="5124" width="3.109375" style="21" customWidth="1"/>
    <col min="5125" max="5125" width="45.6640625" style="21" customWidth="1"/>
    <col min="5126" max="5126" width="23.109375" style="21" customWidth="1"/>
    <col min="5127" max="5127" width="10.6640625" style="21" customWidth="1"/>
    <col min="5128" max="5128" width="36.6640625" style="21" customWidth="1"/>
    <col min="5129" max="5129" width="14" style="21" customWidth="1"/>
    <col min="5130" max="5130" width="10" style="21" bestFit="1" customWidth="1"/>
    <col min="5131" max="5376" width="8.88671875" style="21"/>
    <col min="5377" max="5378" width="3.6640625" style="21" customWidth="1"/>
    <col min="5379" max="5379" width="3.88671875" style="21" customWidth="1"/>
    <col min="5380" max="5380" width="3.109375" style="21" customWidth="1"/>
    <col min="5381" max="5381" width="45.6640625" style="21" customWidth="1"/>
    <col min="5382" max="5382" width="23.109375" style="21" customWidth="1"/>
    <col min="5383" max="5383" width="10.6640625" style="21" customWidth="1"/>
    <col min="5384" max="5384" width="36.6640625" style="21" customWidth="1"/>
    <col min="5385" max="5385" width="14" style="21" customWidth="1"/>
    <col min="5386" max="5386" width="10" style="21" bestFit="1" customWidth="1"/>
    <col min="5387" max="5632" width="8.88671875" style="21"/>
    <col min="5633" max="5634" width="3.6640625" style="21" customWidth="1"/>
    <col min="5635" max="5635" width="3.88671875" style="21" customWidth="1"/>
    <col min="5636" max="5636" width="3.109375" style="21" customWidth="1"/>
    <col min="5637" max="5637" width="45.6640625" style="21" customWidth="1"/>
    <col min="5638" max="5638" width="23.109375" style="21" customWidth="1"/>
    <col min="5639" max="5639" width="10.6640625" style="21" customWidth="1"/>
    <col min="5640" max="5640" width="36.6640625" style="21" customWidth="1"/>
    <col min="5641" max="5641" width="14" style="21" customWidth="1"/>
    <col min="5642" max="5642" width="10" style="21" bestFit="1" customWidth="1"/>
    <col min="5643" max="5888" width="8.88671875" style="21"/>
    <col min="5889" max="5890" width="3.6640625" style="21" customWidth="1"/>
    <col min="5891" max="5891" width="3.88671875" style="21" customWidth="1"/>
    <col min="5892" max="5892" width="3.109375" style="21" customWidth="1"/>
    <col min="5893" max="5893" width="45.6640625" style="21" customWidth="1"/>
    <col min="5894" max="5894" width="23.109375" style="21" customWidth="1"/>
    <col min="5895" max="5895" width="10.6640625" style="21" customWidth="1"/>
    <col min="5896" max="5896" width="36.6640625" style="21" customWidth="1"/>
    <col min="5897" max="5897" width="14" style="21" customWidth="1"/>
    <col min="5898" max="5898" width="10" style="21" bestFit="1" customWidth="1"/>
    <col min="5899" max="6144" width="8.88671875" style="21"/>
    <col min="6145" max="6146" width="3.6640625" style="21" customWidth="1"/>
    <col min="6147" max="6147" width="3.88671875" style="21" customWidth="1"/>
    <col min="6148" max="6148" width="3.109375" style="21" customWidth="1"/>
    <col min="6149" max="6149" width="45.6640625" style="21" customWidth="1"/>
    <col min="6150" max="6150" width="23.109375" style="21" customWidth="1"/>
    <col min="6151" max="6151" width="10.6640625" style="21" customWidth="1"/>
    <col min="6152" max="6152" width="36.6640625" style="21" customWidth="1"/>
    <col min="6153" max="6153" width="14" style="21" customWidth="1"/>
    <col min="6154" max="6154" width="10" style="21" bestFit="1" customWidth="1"/>
    <col min="6155" max="6400" width="8.88671875" style="21"/>
    <col min="6401" max="6402" width="3.6640625" style="21" customWidth="1"/>
    <col min="6403" max="6403" width="3.88671875" style="21" customWidth="1"/>
    <col min="6404" max="6404" width="3.109375" style="21" customWidth="1"/>
    <col min="6405" max="6405" width="45.6640625" style="21" customWidth="1"/>
    <col min="6406" max="6406" width="23.109375" style="21" customWidth="1"/>
    <col min="6407" max="6407" width="10.6640625" style="21" customWidth="1"/>
    <col min="6408" max="6408" width="36.6640625" style="21" customWidth="1"/>
    <col min="6409" max="6409" width="14" style="21" customWidth="1"/>
    <col min="6410" max="6410" width="10" style="21" bestFit="1" customWidth="1"/>
    <col min="6411" max="6656" width="8.88671875" style="21"/>
    <col min="6657" max="6658" width="3.6640625" style="21" customWidth="1"/>
    <col min="6659" max="6659" width="3.88671875" style="21" customWidth="1"/>
    <col min="6660" max="6660" width="3.109375" style="21" customWidth="1"/>
    <col min="6661" max="6661" width="45.6640625" style="21" customWidth="1"/>
    <col min="6662" max="6662" width="23.109375" style="21" customWidth="1"/>
    <col min="6663" max="6663" width="10.6640625" style="21" customWidth="1"/>
    <col min="6664" max="6664" width="36.6640625" style="21" customWidth="1"/>
    <col min="6665" max="6665" width="14" style="21" customWidth="1"/>
    <col min="6666" max="6666" width="10" style="21" bestFit="1" customWidth="1"/>
    <col min="6667" max="6912" width="8.88671875" style="21"/>
    <col min="6913" max="6914" width="3.6640625" style="21" customWidth="1"/>
    <col min="6915" max="6915" width="3.88671875" style="21" customWidth="1"/>
    <col min="6916" max="6916" width="3.109375" style="21" customWidth="1"/>
    <col min="6917" max="6917" width="45.6640625" style="21" customWidth="1"/>
    <col min="6918" max="6918" width="23.109375" style="21" customWidth="1"/>
    <col min="6919" max="6919" width="10.6640625" style="21" customWidth="1"/>
    <col min="6920" max="6920" width="36.6640625" style="21" customWidth="1"/>
    <col min="6921" max="6921" width="14" style="21" customWidth="1"/>
    <col min="6922" max="6922" width="10" style="21" bestFit="1" customWidth="1"/>
    <col min="6923" max="7168" width="8.88671875" style="21"/>
    <col min="7169" max="7170" width="3.6640625" style="21" customWidth="1"/>
    <col min="7171" max="7171" width="3.88671875" style="21" customWidth="1"/>
    <col min="7172" max="7172" width="3.109375" style="21" customWidth="1"/>
    <col min="7173" max="7173" width="45.6640625" style="21" customWidth="1"/>
    <col min="7174" max="7174" width="23.109375" style="21" customWidth="1"/>
    <col min="7175" max="7175" width="10.6640625" style="21" customWidth="1"/>
    <col min="7176" max="7176" width="36.6640625" style="21" customWidth="1"/>
    <col min="7177" max="7177" width="14" style="21" customWidth="1"/>
    <col min="7178" max="7178" width="10" style="21" bestFit="1" customWidth="1"/>
    <col min="7179" max="7424" width="8.88671875" style="21"/>
    <col min="7425" max="7426" width="3.6640625" style="21" customWidth="1"/>
    <col min="7427" max="7427" width="3.88671875" style="21" customWidth="1"/>
    <col min="7428" max="7428" width="3.109375" style="21" customWidth="1"/>
    <col min="7429" max="7429" width="45.6640625" style="21" customWidth="1"/>
    <col min="7430" max="7430" width="23.109375" style="21" customWidth="1"/>
    <col min="7431" max="7431" width="10.6640625" style="21" customWidth="1"/>
    <col min="7432" max="7432" width="36.6640625" style="21" customWidth="1"/>
    <col min="7433" max="7433" width="14" style="21" customWidth="1"/>
    <col min="7434" max="7434" width="10" style="21" bestFit="1" customWidth="1"/>
    <col min="7435" max="7680" width="8.88671875" style="21"/>
    <col min="7681" max="7682" width="3.6640625" style="21" customWidth="1"/>
    <col min="7683" max="7683" width="3.88671875" style="21" customWidth="1"/>
    <col min="7684" max="7684" width="3.109375" style="21" customWidth="1"/>
    <col min="7685" max="7685" width="45.6640625" style="21" customWidth="1"/>
    <col min="7686" max="7686" width="23.109375" style="21" customWidth="1"/>
    <col min="7687" max="7687" width="10.6640625" style="21" customWidth="1"/>
    <col min="7688" max="7688" width="36.6640625" style="21" customWidth="1"/>
    <col min="7689" max="7689" width="14" style="21" customWidth="1"/>
    <col min="7690" max="7690" width="10" style="21" bestFit="1" customWidth="1"/>
    <col min="7691" max="7936" width="8.88671875" style="21"/>
    <col min="7937" max="7938" width="3.6640625" style="21" customWidth="1"/>
    <col min="7939" max="7939" width="3.88671875" style="21" customWidth="1"/>
    <col min="7940" max="7940" width="3.109375" style="21" customWidth="1"/>
    <col min="7941" max="7941" width="45.6640625" style="21" customWidth="1"/>
    <col min="7942" max="7942" width="23.109375" style="21" customWidth="1"/>
    <col min="7943" max="7943" width="10.6640625" style="21" customWidth="1"/>
    <col min="7944" max="7944" width="36.6640625" style="21" customWidth="1"/>
    <col min="7945" max="7945" width="14" style="21" customWidth="1"/>
    <col min="7946" max="7946" width="10" style="21" bestFit="1" customWidth="1"/>
    <col min="7947" max="8192" width="8.88671875" style="21"/>
    <col min="8193" max="8194" width="3.6640625" style="21" customWidth="1"/>
    <col min="8195" max="8195" width="3.88671875" style="21" customWidth="1"/>
    <col min="8196" max="8196" width="3.109375" style="21" customWidth="1"/>
    <col min="8197" max="8197" width="45.6640625" style="21" customWidth="1"/>
    <col min="8198" max="8198" width="23.109375" style="21" customWidth="1"/>
    <col min="8199" max="8199" width="10.6640625" style="21" customWidth="1"/>
    <col min="8200" max="8200" width="36.6640625" style="21" customWidth="1"/>
    <col min="8201" max="8201" width="14" style="21" customWidth="1"/>
    <col min="8202" max="8202" width="10" style="21" bestFit="1" customWidth="1"/>
    <col min="8203" max="8448" width="8.88671875" style="21"/>
    <col min="8449" max="8450" width="3.6640625" style="21" customWidth="1"/>
    <col min="8451" max="8451" width="3.88671875" style="21" customWidth="1"/>
    <col min="8452" max="8452" width="3.109375" style="21" customWidth="1"/>
    <col min="8453" max="8453" width="45.6640625" style="21" customWidth="1"/>
    <col min="8454" max="8454" width="23.109375" style="21" customWidth="1"/>
    <col min="8455" max="8455" width="10.6640625" style="21" customWidth="1"/>
    <col min="8456" max="8456" width="36.6640625" style="21" customWidth="1"/>
    <col min="8457" max="8457" width="14" style="21" customWidth="1"/>
    <col min="8458" max="8458" width="10" style="21" bestFit="1" customWidth="1"/>
    <col min="8459" max="8704" width="8.88671875" style="21"/>
    <col min="8705" max="8706" width="3.6640625" style="21" customWidth="1"/>
    <col min="8707" max="8707" width="3.88671875" style="21" customWidth="1"/>
    <col min="8708" max="8708" width="3.109375" style="21" customWidth="1"/>
    <col min="8709" max="8709" width="45.6640625" style="21" customWidth="1"/>
    <col min="8710" max="8710" width="23.109375" style="21" customWidth="1"/>
    <col min="8711" max="8711" width="10.6640625" style="21" customWidth="1"/>
    <col min="8712" max="8712" width="36.6640625" style="21" customWidth="1"/>
    <col min="8713" max="8713" width="14" style="21" customWidth="1"/>
    <col min="8714" max="8714" width="10" style="21" bestFit="1" customWidth="1"/>
    <col min="8715" max="8960" width="8.88671875" style="21"/>
    <col min="8961" max="8962" width="3.6640625" style="21" customWidth="1"/>
    <col min="8963" max="8963" width="3.88671875" style="21" customWidth="1"/>
    <col min="8964" max="8964" width="3.109375" style="21" customWidth="1"/>
    <col min="8965" max="8965" width="45.6640625" style="21" customWidth="1"/>
    <col min="8966" max="8966" width="23.109375" style="21" customWidth="1"/>
    <col min="8967" max="8967" width="10.6640625" style="21" customWidth="1"/>
    <col min="8968" max="8968" width="36.6640625" style="21" customWidth="1"/>
    <col min="8969" max="8969" width="14" style="21" customWidth="1"/>
    <col min="8970" max="8970" width="10" style="21" bestFit="1" customWidth="1"/>
    <col min="8971" max="9216" width="8.88671875" style="21"/>
    <col min="9217" max="9218" width="3.6640625" style="21" customWidth="1"/>
    <col min="9219" max="9219" width="3.88671875" style="21" customWidth="1"/>
    <col min="9220" max="9220" width="3.109375" style="21" customWidth="1"/>
    <col min="9221" max="9221" width="45.6640625" style="21" customWidth="1"/>
    <col min="9222" max="9222" width="23.109375" style="21" customWidth="1"/>
    <col min="9223" max="9223" width="10.6640625" style="21" customWidth="1"/>
    <col min="9224" max="9224" width="36.6640625" style="21" customWidth="1"/>
    <col min="9225" max="9225" width="14" style="21" customWidth="1"/>
    <col min="9226" max="9226" width="10" style="21" bestFit="1" customWidth="1"/>
    <col min="9227" max="9472" width="8.88671875" style="21"/>
    <col min="9473" max="9474" width="3.6640625" style="21" customWidth="1"/>
    <col min="9475" max="9475" width="3.88671875" style="21" customWidth="1"/>
    <col min="9476" max="9476" width="3.109375" style="21" customWidth="1"/>
    <col min="9477" max="9477" width="45.6640625" style="21" customWidth="1"/>
    <col min="9478" max="9478" width="23.109375" style="21" customWidth="1"/>
    <col min="9479" max="9479" width="10.6640625" style="21" customWidth="1"/>
    <col min="9480" max="9480" width="36.6640625" style="21" customWidth="1"/>
    <col min="9481" max="9481" width="14" style="21" customWidth="1"/>
    <col min="9482" max="9482" width="10" style="21" bestFit="1" customWidth="1"/>
    <col min="9483" max="9728" width="8.88671875" style="21"/>
    <col min="9729" max="9730" width="3.6640625" style="21" customWidth="1"/>
    <col min="9731" max="9731" width="3.88671875" style="21" customWidth="1"/>
    <col min="9732" max="9732" width="3.109375" style="21" customWidth="1"/>
    <col min="9733" max="9733" width="45.6640625" style="21" customWidth="1"/>
    <col min="9734" max="9734" width="23.109375" style="21" customWidth="1"/>
    <col min="9735" max="9735" width="10.6640625" style="21" customWidth="1"/>
    <col min="9736" max="9736" width="36.6640625" style="21" customWidth="1"/>
    <col min="9737" max="9737" width="14" style="21" customWidth="1"/>
    <col min="9738" max="9738" width="10" style="21" bestFit="1" customWidth="1"/>
    <col min="9739" max="9984" width="8.88671875" style="21"/>
    <col min="9985" max="9986" width="3.6640625" style="21" customWidth="1"/>
    <col min="9987" max="9987" width="3.88671875" style="21" customWidth="1"/>
    <col min="9988" max="9988" width="3.109375" style="21" customWidth="1"/>
    <col min="9989" max="9989" width="45.6640625" style="21" customWidth="1"/>
    <col min="9990" max="9990" width="23.109375" style="21" customWidth="1"/>
    <col min="9991" max="9991" width="10.6640625" style="21" customWidth="1"/>
    <col min="9992" max="9992" width="36.6640625" style="21" customWidth="1"/>
    <col min="9993" max="9993" width="14" style="21" customWidth="1"/>
    <col min="9994" max="9994" width="10" style="21" bestFit="1" customWidth="1"/>
    <col min="9995" max="10240" width="8.88671875" style="21"/>
    <col min="10241" max="10242" width="3.6640625" style="21" customWidth="1"/>
    <col min="10243" max="10243" width="3.88671875" style="21" customWidth="1"/>
    <col min="10244" max="10244" width="3.109375" style="21" customWidth="1"/>
    <col min="10245" max="10245" width="45.6640625" style="21" customWidth="1"/>
    <col min="10246" max="10246" width="23.109375" style="21" customWidth="1"/>
    <col min="10247" max="10247" width="10.6640625" style="21" customWidth="1"/>
    <col min="10248" max="10248" width="36.6640625" style="21" customWidth="1"/>
    <col min="10249" max="10249" width="14" style="21" customWidth="1"/>
    <col min="10250" max="10250" width="10" style="21" bestFit="1" customWidth="1"/>
    <col min="10251" max="10496" width="8.88671875" style="21"/>
    <col min="10497" max="10498" width="3.6640625" style="21" customWidth="1"/>
    <col min="10499" max="10499" width="3.88671875" style="21" customWidth="1"/>
    <col min="10500" max="10500" width="3.109375" style="21" customWidth="1"/>
    <col min="10501" max="10501" width="45.6640625" style="21" customWidth="1"/>
    <col min="10502" max="10502" width="23.109375" style="21" customWidth="1"/>
    <col min="10503" max="10503" width="10.6640625" style="21" customWidth="1"/>
    <col min="10504" max="10504" width="36.6640625" style="21" customWidth="1"/>
    <col min="10505" max="10505" width="14" style="21" customWidth="1"/>
    <col min="10506" max="10506" width="10" style="21" bestFit="1" customWidth="1"/>
    <col min="10507" max="10752" width="8.88671875" style="21"/>
    <col min="10753" max="10754" width="3.6640625" style="21" customWidth="1"/>
    <col min="10755" max="10755" width="3.88671875" style="21" customWidth="1"/>
    <col min="10756" max="10756" width="3.109375" style="21" customWidth="1"/>
    <col min="10757" max="10757" width="45.6640625" style="21" customWidth="1"/>
    <col min="10758" max="10758" width="23.109375" style="21" customWidth="1"/>
    <col min="10759" max="10759" width="10.6640625" style="21" customWidth="1"/>
    <col min="10760" max="10760" width="36.6640625" style="21" customWidth="1"/>
    <col min="10761" max="10761" width="14" style="21" customWidth="1"/>
    <col min="10762" max="10762" width="10" style="21" bestFit="1" customWidth="1"/>
    <col min="10763" max="11008" width="8.88671875" style="21"/>
    <col min="11009" max="11010" width="3.6640625" style="21" customWidth="1"/>
    <col min="11011" max="11011" width="3.88671875" style="21" customWidth="1"/>
    <col min="11012" max="11012" width="3.109375" style="21" customWidth="1"/>
    <col min="11013" max="11013" width="45.6640625" style="21" customWidth="1"/>
    <col min="11014" max="11014" width="23.109375" style="21" customWidth="1"/>
    <col min="11015" max="11015" width="10.6640625" style="21" customWidth="1"/>
    <col min="11016" max="11016" width="36.6640625" style="21" customWidth="1"/>
    <col min="11017" max="11017" width="14" style="21" customWidth="1"/>
    <col min="11018" max="11018" width="10" style="21" bestFit="1" customWidth="1"/>
    <col min="11019" max="11264" width="8.88671875" style="21"/>
    <col min="11265" max="11266" width="3.6640625" style="21" customWidth="1"/>
    <col min="11267" max="11267" width="3.88671875" style="21" customWidth="1"/>
    <col min="11268" max="11268" width="3.109375" style="21" customWidth="1"/>
    <col min="11269" max="11269" width="45.6640625" style="21" customWidth="1"/>
    <col min="11270" max="11270" width="23.109375" style="21" customWidth="1"/>
    <col min="11271" max="11271" width="10.6640625" style="21" customWidth="1"/>
    <col min="11272" max="11272" width="36.6640625" style="21" customWidth="1"/>
    <col min="11273" max="11273" width="14" style="21" customWidth="1"/>
    <col min="11274" max="11274" width="10" style="21" bestFit="1" customWidth="1"/>
    <col min="11275" max="11520" width="8.88671875" style="21"/>
    <col min="11521" max="11522" width="3.6640625" style="21" customWidth="1"/>
    <col min="11523" max="11523" width="3.88671875" style="21" customWidth="1"/>
    <col min="11524" max="11524" width="3.109375" style="21" customWidth="1"/>
    <col min="11525" max="11525" width="45.6640625" style="21" customWidth="1"/>
    <col min="11526" max="11526" width="23.109375" style="21" customWidth="1"/>
    <col min="11527" max="11527" width="10.6640625" style="21" customWidth="1"/>
    <col min="11528" max="11528" width="36.6640625" style="21" customWidth="1"/>
    <col min="11529" max="11529" width="14" style="21" customWidth="1"/>
    <col min="11530" max="11530" width="10" style="21" bestFit="1" customWidth="1"/>
    <col min="11531" max="11776" width="8.88671875" style="21"/>
    <col min="11777" max="11778" width="3.6640625" style="21" customWidth="1"/>
    <col min="11779" max="11779" width="3.88671875" style="21" customWidth="1"/>
    <col min="11780" max="11780" width="3.109375" style="21" customWidth="1"/>
    <col min="11781" max="11781" width="45.6640625" style="21" customWidth="1"/>
    <col min="11782" max="11782" width="23.109375" style="21" customWidth="1"/>
    <col min="11783" max="11783" width="10.6640625" style="21" customWidth="1"/>
    <col min="11784" max="11784" width="36.6640625" style="21" customWidth="1"/>
    <col min="11785" max="11785" width="14" style="21" customWidth="1"/>
    <col min="11786" max="11786" width="10" style="21" bestFit="1" customWidth="1"/>
    <col min="11787" max="12032" width="8.88671875" style="21"/>
    <col min="12033" max="12034" width="3.6640625" style="21" customWidth="1"/>
    <col min="12035" max="12035" width="3.88671875" style="21" customWidth="1"/>
    <col min="12036" max="12036" width="3.109375" style="21" customWidth="1"/>
    <col min="12037" max="12037" width="45.6640625" style="21" customWidth="1"/>
    <col min="12038" max="12038" width="23.109375" style="21" customWidth="1"/>
    <col min="12039" max="12039" width="10.6640625" style="21" customWidth="1"/>
    <col min="12040" max="12040" width="36.6640625" style="21" customWidth="1"/>
    <col min="12041" max="12041" width="14" style="21" customWidth="1"/>
    <col min="12042" max="12042" width="10" style="21" bestFit="1" customWidth="1"/>
    <col min="12043" max="12288" width="8.88671875" style="21"/>
    <col min="12289" max="12290" width="3.6640625" style="21" customWidth="1"/>
    <col min="12291" max="12291" width="3.88671875" style="21" customWidth="1"/>
    <col min="12292" max="12292" width="3.109375" style="21" customWidth="1"/>
    <col min="12293" max="12293" width="45.6640625" style="21" customWidth="1"/>
    <col min="12294" max="12294" width="23.109375" style="21" customWidth="1"/>
    <col min="12295" max="12295" width="10.6640625" style="21" customWidth="1"/>
    <col min="12296" max="12296" width="36.6640625" style="21" customWidth="1"/>
    <col min="12297" max="12297" width="14" style="21" customWidth="1"/>
    <col min="12298" max="12298" width="10" style="21" bestFit="1" customWidth="1"/>
    <col min="12299" max="12544" width="8.88671875" style="21"/>
    <col min="12545" max="12546" width="3.6640625" style="21" customWidth="1"/>
    <col min="12547" max="12547" width="3.88671875" style="21" customWidth="1"/>
    <col min="12548" max="12548" width="3.109375" style="21" customWidth="1"/>
    <col min="12549" max="12549" width="45.6640625" style="21" customWidth="1"/>
    <col min="12550" max="12550" width="23.109375" style="21" customWidth="1"/>
    <col min="12551" max="12551" width="10.6640625" style="21" customWidth="1"/>
    <col min="12552" max="12552" width="36.6640625" style="21" customWidth="1"/>
    <col min="12553" max="12553" width="14" style="21" customWidth="1"/>
    <col min="12554" max="12554" width="10" style="21" bestFit="1" customWidth="1"/>
    <col min="12555" max="12800" width="8.88671875" style="21"/>
    <col min="12801" max="12802" width="3.6640625" style="21" customWidth="1"/>
    <col min="12803" max="12803" width="3.88671875" style="21" customWidth="1"/>
    <col min="12804" max="12804" width="3.109375" style="21" customWidth="1"/>
    <col min="12805" max="12805" width="45.6640625" style="21" customWidth="1"/>
    <col min="12806" max="12806" width="23.109375" style="21" customWidth="1"/>
    <col min="12807" max="12807" width="10.6640625" style="21" customWidth="1"/>
    <col min="12808" max="12808" width="36.6640625" style="21" customWidth="1"/>
    <col min="12809" max="12809" width="14" style="21" customWidth="1"/>
    <col min="12810" max="12810" width="10" style="21" bestFit="1" customWidth="1"/>
    <col min="12811" max="13056" width="8.88671875" style="21"/>
    <col min="13057" max="13058" width="3.6640625" style="21" customWidth="1"/>
    <col min="13059" max="13059" width="3.88671875" style="21" customWidth="1"/>
    <col min="13060" max="13060" width="3.109375" style="21" customWidth="1"/>
    <col min="13061" max="13061" width="45.6640625" style="21" customWidth="1"/>
    <col min="13062" max="13062" width="23.109375" style="21" customWidth="1"/>
    <col min="13063" max="13063" width="10.6640625" style="21" customWidth="1"/>
    <col min="13064" max="13064" width="36.6640625" style="21" customWidth="1"/>
    <col min="13065" max="13065" width="14" style="21" customWidth="1"/>
    <col min="13066" max="13066" width="10" style="21" bestFit="1" customWidth="1"/>
    <col min="13067" max="13312" width="8.88671875" style="21"/>
    <col min="13313" max="13314" width="3.6640625" style="21" customWidth="1"/>
    <col min="13315" max="13315" width="3.88671875" style="21" customWidth="1"/>
    <col min="13316" max="13316" width="3.109375" style="21" customWidth="1"/>
    <col min="13317" max="13317" width="45.6640625" style="21" customWidth="1"/>
    <col min="13318" max="13318" width="23.109375" style="21" customWidth="1"/>
    <col min="13319" max="13319" width="10.6640625" style="21" customWidth="1"/>
    <col min="13320" max="13320" width="36.6640625" style="21" customWidth="1"/>
    <col min="13321" max="13321" width="14" style="21" customWidth="1"/>
    <col min="13322" max="13322" width="10" style="21" bestFit="1" customWidth="1"/>
    <col min="13323" max="13568" width="8.88671875" style="21"/>
    <col min="13569" max="13570" width="3.6640625" style="21" customWidth="1"/>
    <col min="13571" max="13571" width="3.88671875" style="21" customWidth="1"/>
    <col min="13572" max="13572" width="3.109375" style="21" customWidth="1"/>
    <col min="13573" max="13573" width="45.6640625" style="21" customWidth="1"/>
    <col min="13574" max="13574" width="23.109375" style="21" customWidth="1"/>
    <col min="13575" max="13575" width="10.6640625" style="21" customWidth="1"/>
    <col min="13576" max="13576" width="36.6640625" style="21" customWidth="1"/>
    <col min="13577" max="13577" width="14" style="21" customWidth="1"/>
    <col min="13578" max="13578" width="10" style="21" bestFit="1" customWidth="1"/>
    <col min="13579" max="13824" width="8.88671875" style="21"/>
    <col min="13825" max="13826" width="3.6640625" style="21" customWidth="1"/>
    <col min="13827" max="13827" width="3.88671875" style="21" customWidth="1"/>
    <col min="13828" max="13828" width="3.109375" style="21" customWidth="1"/>
    <col min="13829" max="13829" width="45.6640625" style="21" customWidth="1"/>
    <col min="13830" max="13830" width="23.109375" style="21" customWidth="1"/>
    <col min="13831" max="13831" width="10.6640625" style="21" customWidth="1"/>
    <col min="13832" max="13832" width="36.6640625" style="21" customWidth="1"/>
    <col min="13833" max="13833" width="14" style="21" customWidth="1"/>
    <col min="13834" max="13834" width="10" style="21" bestFit="1" customWidth="1"/>
    <col min="13835" max="14080" width="8.88671875" style="21"/>
    <col min="14081" max="14082" width="3.6640625" style="21" customWidth="1"/>
    <col min="14083" max="14083" width="3.88671875" style="21" customWidth="1"/>
    <col min="14084" max="14084" width="3.109375" style="21" customWidth="1"/>
    <col min="14085" max="14085" width="45.6640625" style="21" customWidth="1"/>
    <col min="14086" max="14086" width="23.109375" style="21" customWidth="1"/>
    <col min="14087" max="14087" width="10.6640625" style="21" customWidth="1"/>
    <col min="14088" max="14088" width="36.6640625" style="21" customWidth="1"/>
    <col min="14089" max="14089" width="14" style="21" customWidth="1"/>
    <col min="14090" max="14090" width="10" style="21" bestFit="1" customWidth="1"/>
    <col min="14091" max="14336" width="8.88671875" style="21"/>
    <col min="14337" max="14338" width="3.6640625" style="21" customWidth="1"/>
    <col min="14339" max="14339" width="3.88671875" style="21" customWidth="1"/>
    <col min="14340" max="14340" width="3.109375" style="21" customWidth="1"/>
    <col min="14341" max="14341" width="45.6640625" style="21" customWidth="1"/>
    <col min="14342" max="14342" width="23.109375" style="21" customWidth="1"/>
    <col min="14343" max="14343" width="10.6640625" style="21" customWidth="1"/>
    <col min="14344" max="14344" width="36.6640625" style="21" customWidth="1"/>
    <col min="14345" max="14345" width="14" style="21" customWidth="1"/>
    <col min="14346" max="14346" width="10" style="21" bestFit="1" customWidth="1"/>
    <col min="14347" max="14592" width="8.88671875" style="21"/>
    <col min="14593" max="14594" width="3.6640625" style="21" customWidth="1"/>
    <col min="14595" max="14595" width="3.88671875" style="21" customWidth="1"/>
    <col min="14596" max="14596" width="3.109375" style="21" customWidth="1"/>
    <col min="14597" max="14597" width="45.6640625" style="21" customWidth="1"/>
    <col min="14598" max="14598" width="23.109375" style="21" customWidth="1"/>
    <col min="14599" max="14599" width="10.6640625" style="21" customWidth="1"/>
    <col min="14600" max="14600" width="36.6640625" style="21" customWidth="1"/>
    <col min="14601" max="14601" width="14" style="21" customWidth="1"/>
    <col min="14602" max="14602" width="10" style="21" bestFit="1" customWidth="1"/>
    <col min="14603" max="14848" width="8.88671875" style="21"/>
    <col min="14849" max="14850" width="3.6640625" style="21" customWidth="1"/>
    <col min="14851" max="14851" width="3.88671875" style="21" customWidth="1"/>
    <col min="14852" max="14852" width="3.109375" style="21" customWidth="1"/>
    <col min="14853" max="14853" width="45.6640625" style="21" customWidth="1"/>
    <col min="14854" max="14854" width="23.109375" style="21" customWidth="1"/>
    <col min="14855" max="14855" width="10.6640625" style="21" customWidth="1"/>
    <col min="14856" max="14856" width="36.6640625" style="21" customWidth="1"/>
    <col min="14857" max="14857" width="14" style="21" customWidth="1"/>
    <col min="14858" max="14858" width="10" style="21" bestFit="1" customWidth="1"/>
    <col min="14859" max="15104" width="8.88671875" style="21"/>
    <col min="15105" max="15106" width="3.6640625" style="21" customWidth="1"/>
    <col min="15107" max="15107" width="3.88671875" style="21" customWidth="1"/>
    <col min="15108" max="15108" width="3.109375" style="21" customWidth="1"/>
    <col min="15109" max="15109" width="45.6640625" style="21" customWidth="1"/>
    <col min="15110" max="15110" width="23.109375" style="21" customWidth="1"/>
    <col min="15111" max="15111" width="10.6640625" style="21" customWidth="1"/>
    <col min="15112" max="15112" width="36.6640625" style="21" customWidth="1"/>
    <col min="15113" max="15113" width="14" style="21" customWidth="1"/>
    <col min="15114" max="15114" width="10" style="21" bestFit="1" customWidth="1"/>
    <col min="15115" max="15360" width="8.88671875" style="21"/>
    <col min="15361" max="15362" width="3.6640625" style="21" customWidth="1"/>
    <col min="15363" max="15363" width="3.88671875" style="21" customWidth="1"/>
    <col min="15364" max="15364" width="3.109375" style="21" customWidth="1"/>
    <col min="15365" max="15365" width="45.6640625" style="21" customWidth="1"/>
    <col min="15366" max="15366" width="23.109375" style="21" customWidth="1"/>
    <col min="15367" max="15367" width="10.6640625" style="21" customWidth="1"/>
    <col min="15368" max="15368" width="36.6640625" style="21" customWidth="1"/>
    <col min="15369" max="15369" width="14" style="21" customWidth="1"/>
    <col min="15370" max="15370" width="10" style="21" bestFit="1" customWidth="1"/>
    <col min="15371" max="15616" width="8.88671875" style="21"/>
    <col min="15617" max="15618" width="3.6640625" style="21" customWidth="1"/>
    <col min="15619" max="15619" width="3.88671875" style="21" customWidth="1"/>
    <col min="15620" max="15620" width="3.109375" style="21" customWidth="1"/>
    <col min="15621" max="15621" width="45.6640625" style="21" customWidth="1"/>
    <col min="15622" max="15622" width="23.109375" style="21" customWidth="1"/>
    <col min="15623" max="15623" width="10.6640625" style="21" customWidth="1"/>
    <col min="15624" max="15624" width="36.6640625" style="21" customWidth="1"/>
    <col min="15625" max="15625" width="14" style="21" customWidth="1"/>
    <col min="15626" max="15626" width="10" style="21" bestFit="1" customWidth="1"/>
    <col min="15627" max="15872" width="8.88671875" style="21"/>
    <col min="15873" max="15874" width="3.6640625" style="21" customWidth="1"/>
    <col min="15875" max="15875" width="3.88671875" style="21" customWidth="1"/>
    <col min="15876" max="15876" width="3.109375" style="21" customWidth="1"/>
    <col min="15877" max="15877" width="45.6640625" style="21" customWidth="1"/>
    <col min="15878" max="15878" width="23.109375" style="21" customWidth="1"/>
    <col min="15879" max="15879" width="10.6640625" style="21" customWidth="1"/>
    <col min="15880" max="15880" width="36.6640625" style="21" customWidth="1"/>
    <col min="15881" max="15881" width="14" style="21" customWidth="1"/>
    <col min="15882" max="15882" width="10" style="21" bestFit="1" customWidth="1"/>
    <col min="15883" max="16128" width="8.88671875" style="21"/>
    <col min="16129" max="16130" width="3.6640625" style="21" customWidth="1"/>
    <col min="16131" max="16131" width="3.88671875" style="21" customWidth="1"/>
    <col min="16132" max="16132" width="3.109375" style="21" customWidth="1"/>
    <col min="16133" max="16133" width="45.6640625" style="21" customWidth="1"/>
    <col min="16134" max="16134" width="23.109375" style="21" customWidth="1"/>
    <col min="16135" max="16135" width="10.6640625" style="21" customWidth="1"/>
    <col min="16136" max="16136" width="36.6640625" style="21" customWidth="1"/>
    <col min="16137" max="16137" width="14" style="21" customWidth="1"/>
    <col min="16138" max="16138" width="10" style="21" bestFit="1" customWidth="1"/>
    <col min="16139" max="16384" width="8.88671875" style="21"/>
  </cols>
  <sheetData>
    <row r="1" spans="1:9" s="18" customFormat="1" ht="14.1" customHeight="1" x14ac:dyDescent="0.25">
      <c r="A1" s="17"/>
      <c r="B1" s="17"/>
      <c r="C1" s="17"/>
      <c r="D1" s="17"/>
      <c r="E1" s="17"/>
      <c r="F1" s="17"/>
      <c r="G1" s="17"/>
      <c r="H1" s="371" t="s">
        <v>39</v>
      </c>
      <c r="I1" s="371"/>
    </row>
    <row r="2" spans="1:9" s="18" customFormat="1" ht="14.1" customHeight="1" x14ac:dyDescent="0.25">
      <c r="A2" s="17"/>
      <c r="B2" s="17"/>
      <c r="C2" s="17"/>
      <c r="D2" s="17"/>
      <c r="E2" s="17"/>
      <c r="F2" s="17"/>
      <c r="G2" s="17"/>
      <c r="H2" s="371" t="s">
        <v>0</v>
      </c>
      <c r="I2" s="371"/>
    </row>
    <row r="3" spans="1:9" s="18" customFormat="1" ht="14.1" customHeight="1" x14ac:dyDescent="0.25">
      <c r="A3" s="17"/>
      <c r="B3" s="17"/>
      <c r="C3" s="17"/>
      <c r="D3" s="17"/>
      <c r="E3" s="17"/>
      <c r="F3" s="17"/>
      <c r="G3" s="254"/>
      <c r="H3" s="372" t="s">
        <v>23</v>
      </c>
      <c r="I3" s="372"/>
    </row>
    <row r="4" spans="1:9" s="18" customFormat="1" ht="14.1" customHeight="1" x14ac:dyDescent="0.25">
      <c r="A4" s="236"/>
      <c r="B4" s="236"/>
      <c r="C4" s="236"/>
      <c r="D4" s="236"/>
      <c r="E4" s="236"/>
      <c r="F4" s="236"/>
      <c r="G4" s="369" t="s">
        <v>210</v>
      </c>
      <c r="H4" s="369"/>
      <c r="I4" s="369"/>
    </row>
    <row r="5" spans="1:9" s="18" customFormat="1" ht="14.1" customHeight="1" x14ac:dyDescent="0.25">
      <c r="A5" s="242"/>
      <c r="B5" s="242"/>
      <c r="C5" s="242"/>
      <c r="D5" s="242"/>
      <c r="E5" s="242"/>
      <c r="F5" s="242"/>
      <c r="G5" s="369" t="s">
        <v>209</v>
      </c>
      <c r="H5" s="369"/>
      <c r="I5" s="369"/>
    </row>
    <row r="6" spans="1:9" s="18" customFormat="1" ht="14.1" customHeight="1" x14ac:dyDescent="0.25">
      <c r="A6" s="17"/>
      <c r="B6" s="17"/>
      <c r="C6" s="17"/>
      <c r="D6" s="19"/>
      <c r="E6" s="19"/>
      <c r="F6" s="19"/>
      <c r="G6" s="221"/>
      <c r="H6" s="372" t="s">
        <v>149</v>
      </c>
      <c r="I6" s="372"/>
    </row>
    <row r="7" spans="1:9" s="18" customFormat="1" ht="14.1" customHeight="1" x14ac:dyDescent="0.25">
      <c r="A7" s="236"/>
      <c r="B7" s="236"/>
      <c r="C7" s="236"/>
      <c r="D7" s="235"/>
      <c r="E7" s="235"/>
      <c r="F7" s="235"/>
      <c r="G7" s="221"/>
      <c r="H7" s="255"/>
      <c r="I7" s="255"/>
    </row>
    <row r="8" spans="1:9" s="18" customFormat="1" ht="14.1" customHeight="1" x14ac:dyDescent="0.25">
      <c r="A8" s="373" t="s">
        <v>40</v>
      </c>
      <c r="B8" s="374"/>
      <c r="C8" s="374"/>
      <c r="D8" s="374"/>
      <c r="E8" s="374"/>
      <c r="F8" s="374"/>
      <c r="G8" s="374"/>
      <c r="H8" s="374"/>
      <c r="I8" s="374"/>
    </row>
    <row r="9" spans="1:9" s="18" customFormat="1" ht="14.1" customHeight="1" x14ac:dyDescent="0.25">
      <c r="A9" s="17"/>
      <c r="B9" s="17"/>
      <c r="C9" s="17"/>
      <c r="D9" s="19"/>
      <c r="E9" s="19"/>
      <c r="F9" s="19"/>
      <c r="G9" s="19"/>
      <c r="H9" s="221"/>
      <c r="I9" s="20"/>
    </row>
    <row r="10" spans="1:9" ht="37.5" customHeight="1" x14ac:dyDescent="0.25">
      <c r="A10" s="370" t="s">
        <v>2</v>
      </c>
      <c r="B10" s="370"/>
      <c r="C10" s="370"/>
      <c r="D10" s="370"/>
      <c r="E10" s="370" t="s">
        <v>41</v>
      </c>
      <c r="F10" s="370" t="s">
        <v>42</v>
      </c>
      <c r="G10" s="370" t="s">
        <v>43</v>
      </c>
      <c r="H10" s="375" t="s">
        <v>44</v>
      </c>
      <c r="I10" s="370" t="s">
        <v>45</v>
      </c>
    </row>
    <row r="11" spans="1:9" ht="19.5" customHeight="1" x14ac:dyDescent="0.25">
      <c r="A11" s="245" t="s">
        <v>6</v>
      </c>
      <c r="B11" s="175" t="s">
        <v>7</v>
      </c>
      <c r="C11" s="175" t="s">
        <v>46</v>
      </c>
      <c r="D11" s="175" t="s">
        <v>47</v>
      </c>
      <c r="E11" s="370"/>
      <c r="F11" s="370"/>
      <c r="G11" s="370"/>
      <c r="H11" s="375"/>
      <c r="I11" s="370"/>
    </row>
    <row r="12" spans="1:9" s="24" customFormat="1" ht="39.6" customHeight="1" x14ac:dyDescent="0.25">
      <c r="A12" s="273" t="s">
        <v>48</v>
      </c>
      <c r="B12" s="22" t="s">
        <v>211</v>
      </c>
      <c r="C12" s="22" t="s">
        <v>14</v>
      </c>
      <c r="D12" s="22"/>
      <c r="E12" s="263" t="s">
        <v>222</v>
      </c>
      <c r="F12" s="351" t="s">
        <v>218</v>
      </c>
      <c r="G12" s="175" t="s">
        <v>53</v>
      </c>
      <c r="H12" s="222"/>
      <c r="I12" s="23"/>
    </row>
    <row r="13" spans="1:9" s="24" customFormat="1" ht="37.200000000000003" customHeight="1" x14ac:dyDescent="0.25">
      <c r="A13" s="25" t="s">
        <v>48</v>
      </c>
      <c r="B13" s="25" t="s">
        <v>211</v>
      </c>
      <c r="C13" s="25" t="s">
        <v>14</v>
      </c>
      <c r="D13" s="25" t="s">
        <v>14</v>
      </c>
      <c r="E13" s="256" t="s">
        <v>224</v>
      </c>
      <c r="F13" s="351" t="s">
        <v>218</v>
      </c>
      <c r="G13" s="209" t="s">
        <v>53</v>
      </c>
      <c r="H13" s="212" t="s">
        <v>171</v>
      </c>
      <c r="I13" s="215" t="s">
        <v>226</v>
      </c>
    </row>
    <row r="14" spans="1:9" s="24" customFormat="1" ht="38.4" customHeight="1" x14ac:dyDescent="0.25">
      <c r="A14" s="25" t="s">
        <v>48</v>
      </c>
      <c r="B14" s="25" t="s">
        <v>211</v>
      </c>
      <c r="C14" s="25" t="s">
        <v>14</v>
      </c>
      <c r="D14" s="25" t="s">
        <v>48</v>
      </c>
      <c r="E14" s="256" t="s">
        <v>225</v>
      </c>
      <c r="F14" s="351" t="s">
        <v>218</v>
      </c>
      <c r="G14" s="175" t="s">
        <v>53</v>
      </c>
      <c r="H14" s="211" t="s">
        <v>158</v>
      </c>
      <c r="I14" s="192" t="s">
        <v>227</v>
      </c>
    </row>
    <row r="15" spans="1:9" s="24" customFormat="1" ht="60.6" customHeight="1" x14ac:dyDescent="0.25">
      <c r="A15" s="25" t="s">
        <v>48</v>
      </c>
      <c r="B15" s="25" t="s">
        <v>211</v>
      </c>
      <c r="C15" s="25" t="s">
        <v>14</v>
      </c>
      <c r="D15" s="25" t="s">
        <v>49</v>
      </c>
      <c r="E15" s="193" t="s">
        <v>52</v>
      </c>
      <c r="F15" s="351" t="s">
        <v>218</v>
      </c>
      <c r="G15" s="175" t="s">
        <v>53</v>
      </c>
      <c r="H15" s="223" t="s">
        <v>133</v>
      </c>
      <c r="I15" s="216" t="s">
        <v>228</v>
      </c>
    </row>
    <row r="16" spans="1:9" s="24" customFormat="1" ht="31.8" customHeight="1" x14ac:dyDescent="0.25">
      <c r="A16" s="25" t="s">
        <v>48</v>
      </c>
      <c r="B16" s="25" t="s">
        <v>211</v>
      </c>
      <c r="C16" s="25" t="s">
        <v>14</v>
      </c>
      <c r="D16" s="25" t="s">
        <v>50</v>
      </c>
      <c r="E16" s="189" t="s">
        <v>129</v>
      </c>
      <c r="F16" s="351" t="s">
        <v>218</v>
      </c>
      <c r="G16" s="175" t="s">
        <v>53</v>
      </c>
      <c r="H16" s="223" t="s">
        <v>130</v>
      </c>
      <c r="I16" s="210" t="s">
        <v>229</v>
      </c>
    </row>
    <row r="17" spans="1:9" s="24" customFormat="1" ht="31.8" customHeight="1" x14ac:dyDescent="0.25">
      <c r="A17" s="25" t="s">
        <v>48</v>
      </c>
      <c r="B17" s="25" t="s">
        <v>211</v>
      </c>
      <c r="C17" s="25" t="s">
        <v>14</v>
      </c>
      <c r="D17" s="25" t="s">
        <v>51</v>
      </c>
      <c r="E17" s="191" t="s">
        <v>131</v>
      </c>
      <c r="F17" s="351" t="s">
        <v>218</v>
      </c>
      <c r="G17" s="175" t="s">
        <v>53</v>
      </c>
      <c r="H17" s="224" t="s">
        <v>132</v>
      </c>
      <c r="I17" s="190" t="s">
        <v>230</v>
      </c>
    </row>
    <row r="18" spans="1:9" s="24" customFormat="1" ht="59.4" customHeight="1" x14ac:dyDescent="0.25">
      <c r="A18" s="22" t="s">
        <v>48</v>
      </c>
      <c r="B18" s="25" t="s">
        <v>211</v>
      </c>
      <c r="C18" s="25"/>
      <c r="D18" s="25"/>
      <c r="E18" s="263" t="s">
        <v>336</v>
      </c>
      <c r="F18" s="326" t="s">
        <v>338</v>
      </c>
      <c r="G18" s="175" t="s">
        <v>53</v>
      </c>
      <c r="H18" s="225"/>
      <c r="I18" s="26"/>
    </row>
    <row r="19" spans="1:9" s="24" customFormat="1" ht="61.2" customHeight="1" x14ac:dyDescent="0.25">
      <c r="A19" s="25" t="s">
        <v>48</v>
      </c>
      <c r="B19" s="25" t="s">
        <v>211</v>
      </c>
      <c r="C19" s="25" t="s">
        <v>48</v>
      </c>
      <c r="D19" s="25" t="s">
        <v>14</v>
      </c>
      <c r="E19" s="256" t="s">
        <v>224</v>
      </c>
      <c r="F19" s="265" t="s">
        <v>338</v>
      </c>
      <c r="G19" s="209" t="s">
        <v>53</v>
      </c>
      <c r="H19" s="212" t="s">
        <v>171</v>
      </c>
      <c r="I19" s="215" t="s">
        <v>307</v>
      </c>
    </row>
    <row r="20" spans="1:9" s="24" customFormat="1" ht="54.6" customHeight="1" x14ac:dyDescent="0.25">
      <c r="A20" s="25" t="s">
        <v>48</v>
      </c>
      <c r="B20" s="25" t="s">
        <v>211</v>
      </c>
      <c r="C20" s="25" t="s">
        <v>48</v>
      </c>
      <c r="D20" s="25" t="s">
        <v>48</v>
      </c>
      <c r="E20" s="256" t="s">
        <v>225</v>
      </c>
      <c r="F20" s="265" t="s">
        <v>338</v>
      </c>
      <c r="G20" s="175" t="s">
        <v>53</v>
      </c>
      <c r="H20" s="211" t="s">
        <v>158</v>
      </c>
      <c r="I20" s="192" t="s">
        <v>308</v>
      </c>
    </row>
    <row r="21" spans="1:9" ht="57.6" customHeight="1" x14ac:dyDescent="0.25">
      <c r="A21" s="25" t="s">
        <v>48</v>
      </c>
      <c r="B21" s="25" t="s">
        <v>211</v>
      </c>
      <c r="C21" s="25" t="s">
        <v>48</v>
      </c>
      <c r="D21" s="25" t="s">
        <v>49</v>
      </c>
      <c r="E21" s="193" t="s">
        <v>52</v>
      </c>
      <c r="F21" s="265" t="s">
        <v>338</v>
      </c>
      <c r="G21" s="175" t="s">
        <v>53</v>
      </c>
      <c r="H21" s="223" t="s">
        <v>133</v>
      </c>
      <c r="I21" s="216" t="s">
        <v>309</v>
      </c>
    </row>
    <row r="22" spans="1:9" ht="43.2" x14ac:dyDescent="0.25">
      <c r="A22" s="25" t="s">
        <v>48</v>
      </c>
      <c r="B22" s="25" t="s">
        <v>211</v>
      </c>
      <c r="C22" s="25" t="s">
        <v>48</v>
      </c>
      <c r="D22" s="25" t="s">
        <v>50</v>
      </c>
      <c r="E22" s="189" t="s">
        <v>129</v>
      </c>
      <c r="F22" s="265" t="s">
        <v>338</v>
      </c>
      <c r="G22" s="175" t="s">
        <v>53</v>
      </c>
      <c r="H22" s="223" t="s">
        <v>130</v>
      </c>
      <c r="I22" s="210" t="s">
        <v>310</v>
      </c>
    </row>
    <row r="23" spans="1:9" ht="43.2" x14ac:dyDescent="0.25">
      <c r="A23" s="25" t="s">
        <v>48</v>
      </c>
      <c r="B23" s="25" t="s">
        <v>211</v>
      </c>
      <c r="C23" s="25" t="s">
        <v>48</v>
      </c>
      <c r="D23" s="25" t="s">
        <v>51</v>
      </c>
      <c r="E23" s="191" t="s">
        <v>131</v>
      </c>
      <c r="F23" s="265" t="s">
        <v>338</v>
      </c>
      <c r="G23" s="175" t="s">
        <v>53</v>
      </c>
      <c r="H23" s="224" t="s">
        <v>132</v>
      </c>
      <c r="I23" s="190" t="s">
        <v>311</v>
      </c>
    </row>
    <row r="24" spans="1:9" ht="63.6" customHeight="1" x14ac:dyDescent="0.25">
      <c r="A24" s="22" t="s">
        <v>48</v>
      </c>
      <c r="B24" s="25" t="s">
        <v>211</v>
      </c>
      <c r="C24" s="25"/>
      <c r="D24" s="25"/>
      <c r="E24" s="263" t="s">
        <v>335</v>
      </c>
      <c r="F24" s="326" t="s">
        <v>338</v>
      </c>
      <c r="G24" s="175" t="s">
        <v>53</v>
      </c>
      <c r="H24" s="225"/>
      <c r="I24" s="26"/>
    </row>
    <row r="25" spans="1:9" ht="48" customHeight="1" x14ac:dyDescent="0.25">
      <c r="A25" s="25" t="s">
        <v>48</v>
      </c>
      <c r="B25" s="25" t="s">
        <v>211</v>
      </c>
      <c r="C25" s="25" t="s">
        <v>49</v>
      </c>
      <c r="D25" s="25" t="s">
        <v>14</v>
      </c>
      <c r="E25" s="256" t="s">
        <v>224</v>
      </c>
      <c r="F25" s="265" t="s">
        <v>338</v>
      </c>
      <c r="G25" s="209" t="s">
        <v>53</v>
      </c>
      <c r="H25" s="212" t="s">
        <v>171</v>
      </c>
      <c r="I25" s="215" t="s">
        <v>312</v>
      </c>
    </row>
    <row r="26" spans="1:9" ht="43.2" x14ac:dyDescent="0.25">
      <c r="A26" s="25" t="s">
        <v>48</v>
      </c>
      <c r="B26" s="25" t="s">
        <v>211</v>
      </c>
      <c r="C26" s="25" t="s">
        <v>49</v>
      </c>
      <c r="D26" s="25" t="s">
        <v>48</v>
      </c>
      <c r="E26" s="256" t="s">
        <v>225</v>
      </c>
      <c r="F26" s="265" t="s">
        <v>338</v>
      </c>
      <c r="G26" s="175" t="s">
        <v>53</v>
      </c>
      <c r="H26" s="211" t="s">
        <v>158</v>
      </c>
      <c r="I26" s="192" t="s">
        <v>313</v>
      </c>
    </row>
    <row r="27" spans="1:9" ht="61.2" customHeight="1" x14ac:dyDescent="0.25">
      <c r="A27" s="25" t="s">
        <v>48</v>
      </c>
      <c r="B27" s="25" t="s">
        <v>211</v>
      </c>
      <c r="C27" s="25" t="s">
        <v>49</v>
      </c>
      <c r="D27" s="25" t="s">
        <v>49</v>
      </c>
      <c r="E27" s="193" t="s">
        <v>52</v>
      </c>
      <c r="F27" s="265" t="s">
        <v>338</v>
      </c>
      <c r="G27" s="175" t="s">
        <v>53</v>
      </c>
      <c r="H27" s="223" t="s">
        <v>133</v>
      </c>
      <c r="I27" s="216" t="s">
        <v>314</v>
      </c>
    </row>
    <row r="28" spans="1:9" ht="45.6" customHeight="1" x14ac:dyDescent="0.25">
      <c r="A28" s="25" t="s">
        <v>48</v>
      </c>
      <c r="B28" s="25" t="s">
        <v>211</v>
      </c>
      <c r="C28" s="25" t="s">
        <v>49</v>
      </c>
      <c r="D28" s="25" t="s">
        <v>50</v>
      </c>
      <c r="E28" s="189" t="s">
        <v>129</v>
      </c>
      <c r="F28" s="265" t="s">
        <v>338</v>
      </c>
      <c r="G28" s="175" t="s">
        <v>53</v>
      </c>
      <c r="H28" s="223" t="s">
        <v>130</v>
      </c>
      <c r="I28" s="210" t="s">
        <v>315</v>
      </c>
    </row>
    <row r="29" spans="1:9" ht="49.2" customHeight="1" x14ac:dyDescent="0.25">
      <c r="A29" s="25" t="s">
        <v>48</v>
      </c>
      <c r="B29" s="25" t="s">
        <v>211</v>
      </c>
      <c r="C29" s="25" t="s">
        <v>49</v>
      </c>
      <c r="D29" s="25" t="s">
        <v>51</v>
      </c>
      <c r="E29" s="191" t="s">
        <v>131</v>
      </c>
      <c r="F29" s="265" t="s">
        <v>338</v>
      </c>
      <c r="G29" s="175" t="s">
        <v>53</v>
      </c>
      <c r="H29" s="224" t="s">
        <v>132</v>
      </c>
      <c r="I29" s="190" t="s">
        <v>316</v>
      </c>
    </row>
    <row r="30" spans="1:9" ht="69.599999999999994" customHeight="1" x14ac:dyDescent="0.25">
      <c r="A30" s="22" t="s">
        <v>48</v>
      </c>
      <c r="B30" s="25" t="s">
        <v>211</v>
      </c>
      <c r="C30" s="25"/>
      <c r="D30" s="25"/>
      <c r="E30" s="263" t="s">
        <v>334</v>
      </c>
      <c r="F30" s="326" t="s">
        <v>338</v>
      </c>
      <c r="G30" s="194" t="s">
        <v>53</v>
      </c>
      <c r="H30" s="226"/>
      <c r="I30" s="195"/>
    </row>
    <row r="31" spans="1:9" ht="66" customHeight="1" x14ac:dyDescent="0.25">
      <c r="A31" s="25" t="s">
        <v>48</v>
      </c>
      <c r="B31" s="25" t="s">
        <v>211</v>
      </c>
      <c r="C31" s="25" t="s">
        <v>50</v>
      </c>
      <c r="D31" s="25" t="s">
        <v>14</v>
      </c>
      <c r="E31" s="256" t="s">
        <v>224</v>
      </c>
      <c r="F31" s="265" t="s">
        <v>338</v>
      </c>
      <c r="G31" s="209" t="s">
        <v>53</v>
      </c>
      <c r="H31" s="212" t="s">
        <v>171</v>
      </c>
      <c r="I31" s="215" t="s">
        <v>317</v>
      </c>
    </row>
    <row r="32" spans="1:9" ht="49.2" customHeight="1" x14ac:dyDescent="0.25">
      <c r="A32" s="25" t="s">
        <v>48</v>
      </c>
      <c r="B32" s="25" t="s">
        <v>211</v>
      </c>
      <c r="C32" s="25" t="s">
        <v>50</v>
      </c>
      <c r="D32" s="25" t="s">
        <v>48</v>
      </c>
      <c r="E32" s="256" t="s">
        <v>225</v>
      </c>
      <c r="F32" s="265" t="s">
        <v>338</v>
      </c>
      <c r="G32" s="188" t="s">
        <v>53</v>
      </c>
      <c r="H32" s="212" t="s">
        <v>158</v>
      </c>
      <c r="I32" s="192" t="s">
        <v>318</v>
      </c>
    </row>
    <row r="33" spans="1:9" ht="64.8" x14ac:dyDescent="0.25">
      <c r="A33" s="25" t="s">
        <v>48</v>
      </c>
      <c r="B33" s="25" t="s">
        <v>211</v>
      </c>
      <c r="C33" s="25" t="s">
        <v>50</v>
      </c>
      <c r="D33" s="25" t="s">
        <v>49</v>
      </c>
      <c r="E33" s="193" t="s">
        <v>52</v>
      </c>
      <c r="F33" s="265" t="s">
        <v>338</v>
      </c>
      <c r="G33" s="175" t="s">
        <v>53</v>
      </c>
      <c r="H33" s="227" t="s">
        <v>133</v>
      </c>
      <c r="I33" s="216" t="s">
        <v>319</v>
      </c>
    </row>
    <row r="34" spans="1:9" ht="43.2" x14ac:dyDescent="0.25">
      <c r="A34" s="25" t="s">
        <v>48</v>
      </c>
      <c r="B34" s="25" t="s">
        <v>211</v>
      </c>
      <c r="C34" s="25" t="s">
        <v>50</v>
      </c>
      <c r="D34" s="25" t="s">
        <v>50</v>
      </c>
      <c r="E34" s="189" t="s">
        <v>129</v>
      </c>
      <c r="F34" s="265" t="s">
        <v>338</v>
      </c>
      <c r="G34" s="175" t="s">
        <v>53</v>
      </c>
      <c r="H34" s="223" t="s">
        <v>130</v>
      </c>
      <c r="I34" s="210" t="s">
        <v>320</v>
      </c>
    </row>
    <row r="35" spans="1:9" ht="43.2" x14ac:dyDescent="0.25">
      <c r="A35" s="25" t="s">
        <v>48</v>
      </c>
      <c r="B35" s="25" t="s">
        <v>211</v>
      </c>
      <c r="C35" s="25" t="s">
        <v>50</v>
      </c>
      <c r="D35" s="25" t="s">
        <v>51</v>
      </c>
      <c r="E35" s="191" t="s">
        <v>131</v>
      </c>
      <c r="F35" s="265" t="s">
        <v>338</v>
      </c>
      <c r="G35" s="175" t="s">
        <v>53</v>
      </c>
      <c r="H35" s="224" t="s">
        <v>132</v>
      </c>
      <c r="I35" s="190" t="s">
        <v>321</v>
      </c>
    </row>
    <row r="36" spans="1:9" ht="60.6" customHeight="1" x14ac:dyDescent="0.25">
      <c r="A36" s="22" t="s">
        <v>48</v>
      </c>
      <c r="B36" s="25" t="s">
        <v>211</v>
      </c>
      <c r="C36" s="25"/>
      <c r="D36" s="25"/>
      <c r="E36" s="263" t="s">
        <v>333</v>
      </c>
      <c r="F36" s="326" t="s">
        <v>338</v>
      </c>
      <c r="G36" s="175" t="s">
        <v>53</v>
      </c>
      <c r="H36" s="225"/>
      <c r="I36" s="26"/>
    </row>
    <row r="37" spans="1:9" ht="54.6" customHeight="1" x14ac:dyDescent="0.25">
      <c r="A37" s="25" t="s">
        <v>48</v>
      </c>
      <c r="B37" s="25" t="s">
        <v>211</v>
      </c>
      <c r="C37" s="25" t="s">
        <v>51</v>
      </c>
      <c r="D37" s="25" t="s">
        <v>14</v>
      </c>
      <c r="E37" s="256" t="s">
        <v>224</v>
      </c>
      <c r="F37" s="265" t="s">
        <v>338</v>
      </c>
      <c r="G37" s="188" t="s">
        <v>53</v>
      </c>
      <c r="H37" s="212" t="s">
        <v>171</v>
      </c>
      <c r="I37" s="215" t="s">
        <v>322</v>
      </c>
    </row>
    <row r="38" spans="1:9" ht="53.4" customHeight="1" x14ac:dyDescent="0.25">
      <c r="A38" s="25" t="s">
        <v>48</v>
      </c>
      <c r="B38" s="25" t="s">
        <v>211</v>
      </c>
      <c r="C38" s="25" t="s">
        <v>51</v>
      </c>
      <c r="D38" s="25" t="s">
        <v>48</v>
      </c>
      <c r="E38" s="256" t="s">
        <v>225</v>
      </c>
      <c r="F38" s="265" t="s">
        <v>338</v>
      </c>
      <c r="G38" s="175" t="s">
        <v>53</v>
      </c>
      <c r="H38" s="211" t="s">
        <v>158</v>
      </c>
      <c r="I38" s="192" t="s">
        <v>323</v>
      </c>
    </row>
    <row r="39" spans="1:9" ht="54" customHeight="1" x14ac:dyDescent="0.25">
      <c r="A39" s="25" t="s">
        <v>48</v>
      </c>
      <c r="B39" s="25" t="s">
        <v>211</v>
      </c>
      <c r="C39" s="25" t="s">
        <v>51</v>
      </c>
      <c r="D39" s="25" t="s">
        <v>49</v>
      </c>
      <c r="E39" s="193" t="s">
        <v>52</v>
      </c>
      <c r="F39" s="265" t="s">
        <v>338</v>
      </c>
      <c r="G39" s="175" t="s">
        <v>53</v>
      </c>
      <c r="H39" s="223" t="s">
        <v>133</v>
      </c>
      <c r="I39" s="190" t="s">
        <v>324</v>
      </c>
    </row>
    <row r="40" spans="1:9" ht="47.4" customHeight="1" x14ac:dyDescent="0.25">
      <c r="A40" s="25" t="s">
        <v>48</v>
      </c>
      <c r="B40" s="25" t="s">
        <v>211</v>
      </c>
      <c r="C40" s="25" t="s">
        <v>51</v>
      </c>
      <c r="D40" s="25" t="s">
        <v>50</v>
      </c>
      <c r="E40" s="189" t="s">
        <v>129</v>
      </c>
      <c r="F40" s="265" t="s">
        <v>338</v>
      </c>
      <c r="G40" s="175" t="s">
        <v>53</v>
      </c>
      <c r="H40" s="223" t="s">
        <v>130</v>
      </c>
      <c r="I40" s="190" t="s">
        <v>325</v>
      </c>
    </row>
    <row r="41" spans="1:9" ht="47.4" customHeight="1" x14ac:dyDescent="0.25">
      <c r="A41" s="25" t="s">
        <v>48</v>
      </c>
      <c r="B41" s="25" t="s">
        <v>211</v>
      </c>
      <c r="C41" s="25" t="s">
        <v>51</v>
      </c>
      <c r="D41" s="25" t="s">
        <v>51</v>
      </c>
      <c r="E41" s="191" t="s">
        <v>131</v>
      </c>
      <c r="F41" s="265" t="s">
        <v>338</v>
      </c>
      <c r="G41" s="175" t="s">
        <v>53</v>
      </c>
      <c r="H41" s="224" t="s">
        <v>132</v>
      </c>
      <c r="I41" s="190" t="s">
        <v>326</v>
      </c>
    </row>
    <row r="42" spans="1:9" ht="56.4" customHeight="1" x14ac:dyDescent="0.25">
      <c r="A42" s="22" t="s">
        <v>48</v>
      </c>
      <c r="B42" s="25" t="s">
        <v>211</v>
      </c>
      <c r="C42" s="25"/>
      <c r="D42" s="25"/>
      <c r="E42" s="263" t="s">
        <v>332</v>
      </c>
      <c r="F42" s="326" t="s">
        <v>338</v>
      </c>
      <c r="G42" s="175" t="s">
        <v>53</v>
      </c>
      <c r="H42" s="225"/>
      <c r="I42" s="26"/>
    </row>
    <row r="43" spans="1:9" ht="56.4" customHeight="1" x14ac:dyDescent="0.25">
      <c r="A43" s="25" t="s">
        <v>48</v>
      </c>
      <c r="B43" s="25" t="s">
        <v>211</v>
      </c>
      <c r="C43" s="25" t="s">
        <v>220</v>
      </c>
      <c r="D43" s="25" t="s">
        <v>14</v>
      </c>
      <c r="E43" s="256" t="s">
        <v>224</v>
      </c>
      <c r="F43" s="265" t="s">
        <v>338</v>
      </c>
      <c r="G43" s="188" t="s">
        <v>53</v>
      </c>
      <c r="H43" s="212" t="s">
        <v>171</v>
      </c>
      <c r="I43" s="215" t="s">
        <v>327</v>
      </c>
    </row>
    <row r="44" spans="1:9" s="229" customFormat="1" ht="54" customHeight="1" x14ac:dyDescent="0.25">
      <c r="A44" s="25" t="s">
        <v>48</v>
      </c>
      <c r="B44" s="25" t="s">
        <v>211</v>
      </c>
      <c r="C44" s="230" t="s">
        <v>220</v>
      </c>
      <c r="D44" s="230" t="s">
        <v>48</v>
      </c>
      <c r="E44" s="256" t="s">
        <v>225</v>
      </c>
      <c r="F44" s="265" t="s">
        <v>338</v>
      </c>
      <c r="G44" s="231" t="s">
        <v>53</v>
      </c>
      <c r="H44" s="211" t="s">
        <v>158</v>
      </c>
      <c r="I44" s="215" t="s">
        <v>328</v>
      </c>
    </row>
    <row r="45" spans="1:9" ht="57.6" customHeight="1" x14ac:dyDescent="0.25">
      <c r="A45" s="25" t="s">
        <v>48</v>
      </c>
      <c r="B45" s="25" t="s">
        <v>211</v>
      </c>
      <c r="C45" s="25" t="s">
        <v>220</v>
      </c>
      <c r="D45" s="25" t="s">
        <v>49</v>
      </c>
      <c r="E45" s="193" t="s">
        <v>52</v>
      </c>
      <c r="F45" s="265" t="s">
        <v>338</v>
      </c>
      <c r="G45" s="175" t="s">
        <v>53</v>
      </c>
      <c r="H45" s="223" t="s">
        <v>133</v>
      </c>
      <c r="I45" s="190" t="s">
        <v>329</v>
      </c>
    </row>
    <row r="46" spans="1:9" ht="46.2" customHeight="1" x14ac:dyDescent="0.25">
      <c r="A46" s="25" t="s">
        <v>48</v>
      </c>
      <c r="B46" s="25" t="s">
        <v>211</v>
      </c>
      <c r="C46" s="25" t="s">
        <v>220</v>
      </c>
      <c r="D46" s="25" t="s">
        <v>50</v>
      </c>
      <c r="E46" s="189" t="s">
        <v>129</v>
      </c>
      <c r="F46" s="265" t="s">
        <v>338</v>
      </c>
      <c r="G46" s="175" t="s">
        <v>53</v>
      </c>
      <c r="H46" s="223" t="s">
        <v>130</v>
      </c>
      <c r="I46" s="190" t="s">
        <v>330</v>
      </c>
    </row>
    <row r="47" spans="1:9" ht="43.2" x14ac:dyDescent="0.25">
      <c r="A47" s="25" t="s">
        <v>48</v>
      </c>
      <c r="B47" s="25" t="s">
        <v>211</v>
      </c>
      <c r="C47" s="25" t="s">
        <v>220</v>
      </c>
      <c r="D47" s="25" t="s">
        <v>51</v>
      </c>
      <c r="E47" s="191" t="s">
        <v>131</v>
      </c>
      <c r="F47" s="265" t="s">
        <v>338</v>
      </c>
      <c r="G47" s="175" t="s">
        <v>53</v>
      </c>
      <c r="H47" s="224" t="s">
        <v>132</v>
      </c>
      <c r="I47" s="190" t="s">
        <v>331</v>
      </c>
    </row>
    <row r="48" spans="1:9" x14ac:dyDescent="0.25">
      <c r="A48" s="27"/>
      <c r="B48" s="27"/>
      <c r="C48" s="27"/>
      <c r="D48" s="27"/>
      <c r="E48" s="28"/>
      <c r="F48" s="29"/>
      <c r="G48" s="27"/>
      <c r="H48" s="228"/>
      <c r="I48" s="30"/>
    </row>
    <row r="49" spans="1:9" x14ac:dyDescent="0.25">
      <c r="A49" s="27"/>
      <c r="B49" s="27"/>
      <c r="C49" s="27"/>
      <c r="D49" s="27"/>
      <c r="E49" s="28"/>
      <c r="F49" s="29"/>
      <c r="G49" s="27"/>
      <c r="H49" s="228"/>
      <c r="I49" s="30"/>
    </row>
    <row r="50" spans="1:9" x14ac:dyDescent="0.25">
      <c r="A50" s="27"/>
      <c r="B50" s="27"/>
      <c r="C50" s="27"/>
      <c r="D50" s="27"/>
      <c r="E50" s="28"/>
      <c r="F50" s="27"/>
      <c r="G50" s="27"/>
      <c r="H50" s="228"/>
      <c r="I50" s="31"/>
    </row>
    <row r="51" spans="1:9" x14ac:dyDescent="0.25">
      <c r="A51" s="27"/>
      <c r="B51" s="27"/>
      <c r="C51" s="27"/>
      <c r="D51" s="27"/>
      <c r="E51" s="28"/>
      <c r="F51" s="27"/>
      <c r="G51" s="27"/>
      <c r="H51" s="228"/>
      <c r="I51" s="31"/>
    </row>
  </sheetData>
  <mergeCells count="13">
    <mergeCell ref="G4:I4"/>
    <mergeCell ref="I10:I11"/>
    <mergeCell ref="H1:I1"/>
    <mergeCell ref="H2:I2"/>
    <mergeCell ref="H3:I3"/>
    <mergeCell ref="H6:I6"/>
    <mergeCell ref="A8:I8"/>
    <mergeCell ref="A10:D10"/>
    <mergeCell ref="E10:E11"/>
    <mergeCell ref="F10:F11"/>
    <mergeCell ref="G10:G11"/>
    <mergeCell ref="H10:H11"/>
    <mergeCell ref="G5:I5"/>
  </mergeCells>
  <phoneticPr fontId="21" type="noConversion"/>
  <pageMargins left="0.70866141732283472" right="0.70866141732283472" top="0.47244094488188981" bottom="0.51181102362204722" header="0.31496062992125984" footer="0.31496062992125984"/>
  <pageSetup paperSize="9" scale="60" fitToHeight="4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75DB-17E0-439F-AB77-834BE96F2349}">
  <sheetPr>
    <tabColor rgb="FF99FFCC"/>
    <pageSetUpPr fitToPage="1"/>
  </sheetPr>
  <dimension ref="A1:Q12"/>
  <sheetViews>
    <sheetView view="pageBreakPreview" zoomScaleNormal="100" workbookViewId="0">
      <selection activeCell="A12" sqref="A12:Q12"/>
    </sheetView>
  </sheetViews>
  <sheetFormatPr defaultRowHeight="14.4" x14ac:dyDescent="0.3"/>
  <cols>
    <col min="1" max="2" width="4.6640625" style="36" customWidth="1"/>
    <col min="3" max="3" width="31" style="36" customWidth="1"/>
    <col min="4" max="4" width="13.88671875" style="36" customWidth="1"/>
    <col min="5" max="11" width="9.6640625" style="36" hidden="1" customWidth="1"/>
    <col min="12" max="16" width="9.6640625" style="36" customWidth="1"/>
    <col min="17" max="17" width="32.6640625" style="36" customWidth="1"/>
    <col min="18" max="256" width="8.88671875" style="36"/>
    <col min="257" max="258" width="4.6640625" style="36" customWidth="1"/>
    <col min="259" max="259" width="31" style="36" customWidth="1"/>
    <col min="260" max="260" width="13.88671875" style="36" customWidth="1"/>
    <col min="261" max="264" width="0" style="36" hidden="1" customWidth="1"/>
    <col min="265" max="272" width="9.6640625" style="36" customWidth="1"/>
    <col min="273" max="273" width="32.6640625" style="36" customWidth="1"/>
    <col min="274" max="512" width="8.88671875" style="36"/>
    <col min="513" max="514" width="4.6640625" style="36" customWidth="1"/>
    <col min="515" max="515" width="31" style="36" customWidth="1"/>
    <col min="516" max="516" width="13.88671875" style="36" customWidth="1"/>
    <col min="517" max="520" width="0" style="36" hidden="1" customWidth="1"/>
    <col min="521" max="528" width="9.6640625" style="36" customWidth="1"/>
    <col min="529" max="529" width="32.6640625" style="36" customWidth="1"/>
    <col min="530" max="768" width="8.88671875" style="36"/>
    <col min="769" max="770" width="4.6640625" style="36" customWidth="1"/>
    <col min="771" max="771" width="31" style="36" customWidth="1"/>
    <col min="772" max="772" width="13.88671875" style="36" customWidth="1"/>
    <col min="773" max="776" width="0" style="36" hidden="1" customWidth="1"/>
    <col min="777" max="784" width="9.6640625" style="36" customWidth="1"/>
    <col min="785" max="785" width="32.6640625" style="36" customWidth="1"/>
    <col min="786" max="1024" width="8.88671875" style="36"/>
    <col min="1025" max="1026" width="4.6640625" style="36" customWidth="1"/>
    <col min="1027" max="1027" width="31" style="36" customWidth="1"/>
    <col min="1028" max="1028" width="13.88671875" style="36" customWidth="1"/>
    <col min="1029" max="1032" width="0" style="36" hidden="1" customWidth="1"/>
    <col min="1033" max="1040" width="9.6640625" style="36" customWidth="1"/>
    <col min="1041" max="1041" width="32.6640625" style="36" customWidth="1"/>
    <col min="1042" max="1280" width="8.88671875" style="36"/>
    <col min="1281" max="1282" width="4.6640625" style="36" customWidth="1"/>
    <col min="1283" max="1283" width="31" style="36" customWidth="1"/>
    <col min="1284" max="1284" width="13.88671875" style="36" customWidth="1"/>
    <col min="1285" max="1288" width="0" style="36" hidden="1" customWidth="1"/>
    <col min="1289" max="1296" width="9.6640625" style="36" customWidth="1"/>
    <col min="1297" max="1297" width="32.6640625" style="36" customWidth="1"/>
    <col min="1298" max="1536" width="8.88671875" style="36"/>
    <col min="1537" max="1538" width="4.6640625" style="36" customWidth="1"/>
    <col min="1539" max="1539" width="31" style="36" customWidth="1"/>
    <col min="1540" max="1540" width="13.88671875" style="36" customWidth="1"/>
    <col min="1541" max="1544" width="0" style="36" hidden="1" customWidth="1"/>
    <col min="1545" max="1552" width="9.6640625" style="36" customWidth="1"/>
    <col min="1553" max="1553" width="32.6640625" style="36" customWidth="1"/>
    <col min="1554" max="1792" width="8.88671875" style="36"/>
    <col min="1793" max="1794" width="4.6640625" style="36" customWidth="1"/>
    <col min="1795" max="1795" width="31" style="36" customWidth="1"/>
    <col min="1796" max="1796" width="13.88671875" style="36" customWidth="1"/>
    <col min="1797" max="1800" width="0" style="36" hidden="1" customWidth="1"/>
    <col min="1801" max="1808" width="9.6640625" style="36" customWidth="1"/>
    <col min="1809" max="1809" width="32.6640625" style="36" customWidth="1"/>
    <col min="1810" max="2048" width="8.88671875" style="36"/>
    <col min="2049" max="2050" width="4.6640625" style="36" customWidth="1"/>
    <col min="2051" max="2051" width="31" style="36" customWidth="1"/>
    <col min="2052" max="2052" width="13.88671875" style="36" customWidth="1"/>
    <col min="2053" max="2056" width="0" style="36" hidden="1" customWidth="1"/>
    <col min="2057" max="2064" width="9.6640625" style="36" customWidth="1"/>
    <col min="2065" max="2065" width="32.6640625" style="36" customWidth="1"/>
    <col min="2066" max="2304" width="8.88671875" style="36"/>
    <col min="2305" max="2306" width="4.6640625" style="36" customWidth="1"/>
    <col min="2307" max="2307" width="31" style="36" customWidth="1"/>
    <col min="2308" max="2308" width="13.88671875" style="36" customWidth="1"/>
    <col min="2309" max="2312" width="0" style="36" hidden="1" customWidth="1"/>
    <col min="2313" max="2320" width="9.6640625" style="36" customWidth="1"/>
    <col min="2321" max="2321" width="32.6640625" style="36" customWidth="1"/>
    <col min="2322" max="2560" width="8.88671875" style="36"/>
    <col min="2561" max="2562" width="4.6640625" style="36" customWidth="1"/>
    <col min="2563" max="2563" width="31" style="36" customWidth="1"/>
    <col min="2564" max="2564" width="13.88671875" style="36" customWidth="1"/>
    <col min="2565" max="2568" width="0" style="36" hidden="1" customWidth="1"/>
    <col min="2569" max="2576" width="9.6640625" style="36" customWidth="1"/>
    <col min="2577" max="2577" width="32.6640625" style="36" customWidth="1"/>
    <col min="2578" max="2816" width="8.88671875" style="36"/>
    <col min="2817" max="2818" width="4.6640625" style="36" customWidth="1"/>
    <col min="2819" max="2819" width="31" style="36" customWidth="1"/>
    <col min="2820" max="2820" width="13.88671875" style="36" customWidth="1"/>
    <col min="2821" max="2824" width="0" style="36" hidden="1" customWidth="1"/>
    <col min="2825" max="2832" width="9.6640625" style="36" customWidth="1"/>
    <col min="2833" max="2833" width="32.6640625" style="36" customWidth="1"/>
    <col min="2834" max="3072" width="8.88671875" style="36"/>
    <col min="3073" max="3074" width="4.6640625" style="36" customWidth="1"/>
    <col min="3075" max="3075" width="31" style="36" customWidth="1"/>
    <col min="3076" max="3076" width="13.88671875" style="36" customWidth="1"/>
    <col min="3077" max="3080" width="0" style="36" hidden="1" customWidth="1"/>
    <col min="3081" max="3088" width="9.6640625" style="36" customWidth="1"/>
    <col min="3089" max="3089" width="32.6640625" style="36" customWidth="1"/>
    <col min="3090" max="3328" width="8.88671875" style="36"/>
    <col min="3329" max="3330" width="4.6640625" style="36" customWidth="1"/>
    <col min="3331" max="3331" width="31" style="36" customWidth="1"/>
    <col min="3332" max="3332" width="13.88671875" style="36" customWidth="1"/>
    <col min="3333" max="3336" width="0" style="36" hidden="1" customWidth="1"/>
    <col min="3337" max="3344" width="9.6640625" style="36" customWidth="1"/>
    <col min="3345" max="3345" width="32.6640625" style="36" customWidth="1"/>
    <col min="3346" max="3584" width="8.88671875" style="36"/>
    <col min="3585" max="3586" width="4.6640625" style="36" customWidth="1"/>
    <col min="3587" max="3587" width="31" style="36" customWidth="1"/>
    <col min="3588" max="3588" width="13.88671875" style="36" customWidth="1"/>
    <col min="3589" max="3592" width="0" style="36" hidden="1" customWidth="1"/>
    <col min="3593" max="3600" width="9.6640625" style="36" customWidth="1"/>
    <col min="3601" max="3601" width="32.6640625" style="36" customWidth="1"/>
    <col min="3602" max="3840" width="8.88671875" style="36"/>
    <col min="3841" max="3842" width="4.6640625" style="36" customWidth="1"/>
    <col min="3843" max="3843" width="31" style="36" customWidth="1"/>
    <col min="3844" max="3844" width="13.88671875" style="36" customWidth="1"/>
    <col min="3845" max="3848" width="0" style="36" hidden="1" customWidth="1"/>
    <col min="3849" max="3856" width="9.6640625" style="36" customWidth="1"/>
    <col min="3857" max="3857" width="32.6640625" style="36" customWidth="1"/>
    <col min="3858" max="4096" width="8.88671875" style="36"/>
    <col min="4097" max="4098" width="4.6640625" style="36" customWidth="1"/>
    <col min="4099" max="4099" width="31" style="36" customWidth="1"/>
    <col min="4100" max="4100" width="13.88671875" style="36" customWidth="1"/>
    <col min="4101" max="4104" width="0" style="36" hidden="1" customWidth="1"/>
    <col min="4105" max="4112" width="9.6640625" style="36" customWidth="1"/>
    <col min="4113" max="4113" width="32.6640625" style="36" customWidth="1"/>
    <col min="4114" max="4352" width="8.88671875" style="36"/>
    <col min="4353" max="4354" width="4.6640625" style="36" customWidth="1"/>
    <col min="4355" max="4355" width="31" style="36" customWidth="1"/>
    <col min="4356" max="4356" width="13.88671875" style="36" customWidth="1"/>
    <col min="4357" max="4360" width="0" style="36" hidden="1" customWidth="1"/>
    <col min="4361" max="4368" width="9.6640625" style="36" customWidth="1"/>
    <col min="4369" max="4369" width="32.6640625" style="36" customWidth="1"/>
    <col min="4370" max="4608" width="8.88671875" style="36"/>
    <col min="4609" max="4610" width="4.6640625" style="36" customWidth="1"/>
    <col min="4611" max="4611" width="31" style="36" customWidth="1"/>
    <col min="4612" max="4612" width="13.88671875" style="36" customWidth="1"/>
    <col min="4613" max="4616" width="0" style="36" hidden="1" customWidth="1"/>
    <col min="4617" max="4624" width="9.6640625" style="36" customWidth="1"/>
    <col min="4625" max="4625" width="32.6640625" style="36" customWidth="1"/>
    <col min="4626" max="4864" width="8.88671875" style="36"/>
    <col min="4865" max="4866" width="4.6640625" style="36" customWidth="1"/>
    <col min="4867" max="4867" width="31" style="36" customWidth="1"/>
    <col min="4868" max="4868" width="13.88671875" style="36" customWidth="1"/>
    <col min="4869" max="4872" width="0" style="36" hidden="1" customWidth="1"/>
    <col min="4873" max="4880" width="9.6640625" style="36" customWidth="1"/>
    <col min="4881" max="4881" width="32.6640625" style="36" customWidth="1"/>
    <col min="4882" max="5120" width="8.88671875" style="36"/>
    <col min="5121" max="5122" width="4.6640625" style="36" customWidth="1"/>
    <col min="5123" max="5123" width="31" style="36" customWidth="1"/>
    <col min="5124" max="5124" width="13.88671875" style="36" customWidth="1"/>
    <col min="5125" max="5128" width="0" style="36" hidden="1" customWidth="1"/>
    <col min="5129" max="5136" width="9.6640625" style="36" customWidth="1"/>
    <col min="5137" max="5137" width="32.6640625" style="36" customWidth="1"/>
    <col min="5138" max="5376" width="8.88671875" style="36"/>
    <col min="5377" max="5378" width="4.6640625" style="36" customWidth="1"/>
    <col min="5379" max="5379" width="31" style="36" customWidth="1"/>
    <col min="5380" max="5380" width="13.88671875" style="36" customWidth="1"/>
    <col min="5381" max="5384" width="0" style="36" hidden="1" customWidth="1"/>
    <col min="5385" max="5392" width="9.6640625" style="36" customWidth="1"/>
    <col min="5393" max="5393" width="32.6640625" style="36" customWidth="1"/>
    <col min="5394" max="5632" width="8.88671875" style="36"/>
    <col min="5633" max="5634" width="4.6640625" style="36" customWidth="1"/>
    <col min="5635" max="5635" width="31" style="36" customWidth="1"/>
    <col min="5636" max="5636" width="13.88671875" style="36" customWidth="1"/>
    <col min="5637" max="5640" width="0" style="36" hidden="1" customWidth="1"/>
    <col min="5641" max="5648" width="9.6640625" style="36" customWidth="1"/>
    <col min="5649" max="5649" width="32.6640625" style="36" customWidth="1"/>
    <col min="5650" max="5888" width="8.88671875" style="36"/>
    <col min="5889" max="5890" width="4.6640625" style="36" customWidth="1"/>
    <col min="5891" max="5891" width="31" style="36" customWidth="1"/>
    <col min="5892" max="5892" width="13.88671875" style="36" customWidth="1"/>
    <col min="5893" max="5896" width="0" style="36" hidden="1" customWidth="1"/>
    <col min="5897" max="5904" width="9.6640625" style="36" customWidth="1"/>
    <col min="5905" max="5905" width="32.6640625" style="36" customWidth="1"/>
    <col min="5906" max="6144" width="8.88671875" style="36"/>
    <col min="6145" max="6146" width="4.6640625" style="36" customWidth="1"/>
    <col min="6147" max="6147" width="31" style="36" customWidth="1"/>
    <col min="6148" max="6148" width="13.88671875" style="36" customWidth="1"/>
    <col min="6149" max="6152" width="0" style="36" hidden="1" customWidth="1"/>
    <col min="6153" max="6160" width="9.6640625" style="36" customWidth="1"/>
    <col min="6161" max="6161" width="32.6640625" style="36" customWidth="1"/>
    <col min="6162" max="6400" width="8.88671875" style="36"/>
    <col min="6401" max="6402" width="4.6640625" style="36" customWidth="1"/>
    <col min="6403" max="6403" width="31" style="36" customWidth="1"/>
    <col min="6404" max="6404" width="13.88671875" style="36" customWidth="1"/>
    <col min="6405" max="6408" width="0" style="36" hidden="1" customWidth="1"/>
    <col min="6409" max="6416" width="9.6640625" style="36" customWidth="1"/>
    <col min="6417" max="6417" width="32.6640625" style="36" customWidth="1"/>
    <col min="6418" max="6656" width="8.88671875" style="36"/>
    <col min="6657" max="6658" width="4.6640625" style="36" customWidth="1"/>
    <col min="6659" max="6659" width="31" style="36" customWidth="1"/>
    <col min="6660" max="6660" width="13.88671875" style="36" customWidth="1"/>
    <col min="6661" max="6664" width="0" style="36" hidden="1" customWidth="1"/>
    <col min="6665" max="6672" width="9.6640625" style="36" customWidth="1"/>
    <col min="6673" max="6673" width="32.6640625" style="36" customWidth="1"/>
    <col min="6674" max="6912" width="8.88671875" style="36"/>
    <col min="6913" max="6914" width="4.6640625" style="36" customWidth="1"/>
    <col min="6915" max="6915" width="31" style="36" customWidth="1"/>
    <col min="6916" max="6916" width="13.88671875" style="36" customWidth="1"/>
    <col min="6917" max="6920" width="0" style="36" hidden="1" customWidth="1"/>
    <col min="6921" max="6928" width="9.6640625" style="36" customWidth="1"/>
    <col min="6929" max="6929" width="32.6640625" style="36" customWidth="1"/>
    <col min="6930" max="7168" width="8.88671875" style="36"/>
    <col min="7169" max="7170" width="4.6640625" style="36" customWidth="1"/>
    <col min="7171" max="7171" width="31" style="36" customWidth="1"/>
    <col min="7172" max="7172" width="13.88671875" style="36" customWidth="1"/>
    <col min="7173" max="7176" width="0" style="36" hidden="1" customWidth="1"/>
    <col min="7177" max="7184" width="9.6640625" style="36" customWidth="1"/>
    <col min="7185" max="7185" width="32.6640625" style="36" customWidth="1"/>
    <col min="7186" max="7424" width="8.88671875" style="36"/>
    <col min="7425" max="7426" width="4.6640625" style="36" customWidth="1"/>
    <col min="7427" max="7427" width="31" style="36" customWidth="1"/>
    <col min="7428" max="7428" width="13.88671875" style="36" customWidth="1"/>
    <col min="7429" max="7432" width="0" style="36" hidden="1" customWidth="1"/>
    <col min="7433" max="7440" width="9.6640625" style="36" customWidth="1"/>
    <col min="7441" max="7441" width="32.6640625" style="36" customWidth="1"/>
    <col min="7442" max="7680" width="8.88671875" style="36"/>
    <col min="7681" max="7682" width="4.6640625" style="36" customWidth="1"/>
    <col min="7683" max="7683" width="31" style="36" customWidth="1"/>
    <col min="7684" max="7684" width="13.88671875" style="36" customWidth="1"/>
    <col min="7685" max="7688" width="0" style="36" hidden="1" customWidth="1"/>
    <col min="7689" max="7696" width="9.6640625" style="36" customWidth="1"/>
    <col min="7697" max="7697" width="32.6640625" style="36" customWidth="1"/>
    <col min="7698" max="7936" width="8.88671875" style="36"/>
    <col min="7937" max="7938" width="4.6640625" style="36" customWidth="1"/>
    <col min="7939" max="7939" width="31" style="36" customWidth="1"/>
    <col min="7940" max="7940" width="13.88671875" style="36" customWidth="1"/>
    <col min="7941" max="7944" width="0" style="36" hidden="1" customWidth="1"/>
    <col min="7945" max="7952" width="9.6640625" style="36" customWidth="1"/>
    <col min="7953" max="7953" width="32.6640625" style="36" customWidth="1"/>
    <col min="7954" max="8192" width="8.88671875" style="36"/>
    <col min="8193" max="8194" width="4.6640625" style="36" customWidth="1"/>
    <col min="8195" max="8195" width="31" style="36" customWidth="1"/>
    <col min="8196" max="8196" width="13.88671875" style="36" customWidth="1"/>
    <col min="8197" max="8200" width="0" style="36" hidden="1" customWidth="1"/>
    <col min="8201" max="8208" width="9.6640625" style="36" customWidth="1"/>
    <col min="8209" max="8209" width="32.6640625" style="36" customWidth="1"/>
    <col min="8210" max="8448" width="8.88671875" style="36"/>
    <col min="8449" max="8450" width="4.6640625" style="36" customWidth="1"/>
    <col min="8451" max="8451" width="31" style="36" customWidth="1"/>
    <col min="8452" max="8452" width="13.88671875" style="36" customWidth="1"/>
    <col min="8453" max="8456" width="0" style="36" hidden="1" customWidth="1"/>
    <col min="8457" max="8464" width="9.6640625" style="36" customWidth="1"/>
    <col min="8465" max="8465" width="32.6640625" style="36" customWidth="1"/>
    <col min="8466" max="8704" width="8.88671875" style="36"/>
    <col min="8705" max="8706" width="4.6640625" style="36" customWidth="1"/>
    <col min="8707" max="8707" width="31" style="36" customWidth="1"/>
    <col min="8708" max="8708" width="13.88671875" style="36" customWidth="1"/>
    <col min="8709" max="8712" width="0" style="36" hidden="1" customWidth="1"/>
    <col min="8713" max="8720" width="9.6640625" style="36" customWidth="1"/>
    <col min="8721" max="8721" width="32.6640625" style="36" customWidth="1"/>
    <col min="8722" max="8960" width="8.88671875" style="36"/>
    <col min="8961" max="8962" width="4.6640625" style="36" customWidth="1"/>
    <col min="8963" max="8963" width="31" style="36" customWidth="1"/>
    <col min="8964" max="8964" width="13.88671875" style="36" customWidth="1"/>
    <col min="8965" max="8968" width="0" style="36" hidden="1" customWidth="1"/>
    <col min="8969" max="8976" width="9.6640625" style="36" customWidth="1"/>
    <col min="8977" max="8977" width="32.6640625" style="36" customWidth="1"/>
    <col min="8978" max="9216" width="8.88671875" style="36"/>
    <col min="9217" max="9218" width="4.6640625" style="36" customWidth="1"/>
    <col min="9219" max="9219" width="31" style="36" customWidth="1"/>
    <col min="9220" max="9220" width="13.88671875" style="36" customWidth="1"/>
    <col min="9221" max="9224" width="0" style="36" hidden="1" customWidth="1"/>
    <col min="9225" max="9232" width="9.6640625" style="36" customWidth="1"/>
    <col min="9233" max="9233" width="32.6640625" style="36" customWidth="1"/>
    <col min="9234" max="9472" width="8.88671875" style="36"/>
    <col min="9473" max="9474" width="4.6640625" style="36" customWidth="1"/>
    <col min="9475" max="9475" width="31" style="36" customWidth="1"/>
    <col min="9476" max="9476" width="13.88671875" style="36" customWidth="1"/>
    <col min="9477" max="9480" width="0" style="36" hidden="1" customWidth="1"/>
    <col min="9481" max="9488" width="9.6640625" style="36" customWidth="1"/>
    <col min="9489" max="9489" width="32.6640625" style="36" customWidth="1"/>
    <col min="9490" max="9728" width="8.88671875" style="36"/>
    <col min="9729" max="9730" width="4.6640625" style="36" customWidth="1"/>
    <col min="9731" max="9731" width="31" style="36" customWidth="1"/>
    <col min="9732" max="9732" width="13.88671875" style="36" customWidth="1"/>
    <col min="9733" max="9736" width="0" style="36" hidden="1" customWidth="1"/>
    <col min="9737" max="9744" width="9.6640625" style="36" customWidth="1"/>
    <col min="9745" max="9745" width="32.6640625" style="36" customWidth="1"/>
    <col min="9746" max="9984" width="8.88671875" style="36"/>
    <col min="9985" max="9986" width="4.6640625" style="36" customWidth="1"/>
    <col min="9987" max="9987" width="31" style="36" customWidth="1"/>
    <col min="9988" max="9988" width="13.88671875" style="36" customWidth="1"/>
    <col min="9989" max="9992" width="0" style="36" hidden="1" customWidth="1"/>
    <col min="9993" max="10000" width="9.6640625" style="36" customWidth="1"/>
    <col min="10001" max="10001" width="32.6640625" style="36" customWidth="1"/>
    <col min="10002" max="10240" width="8.88671875" style="36"/>
    <col min="10241" max="10242" width="4.6640625" style="36" customWidth="1"/>
    <col min="10243" max="10243" width="31" style="36" customWidth="1"/>
    <col min="10244" max="10244" width="13.88671875" style="36" customWidth="1"/>
    <col min="10245" max="10248" width="0" style="36" hidden="1" customWidth="1"/>
    <col min="10249" max="10256" width="9.6640625" style="36" customWidth="1"/>
    <col min="10257" max="10257" width="32.6640625" style="36" customWidth="1"/>
    <col min="10258" max="10496" width="8.88671875" style="36"/>
    <col min="10497" max="10498" width="4.6640625" style="36" customWidth="1"/>
    <col min="10499" max="10499" width="31" style="36" customWidth="1"/>
    <col min="10500" max="10500" width="13.88671875" style="36" customWidth="1"/>
    <col min="10501" max="10504" width="0" style="36" hidden="1" customWidth="1"/>
    <col min="10505" max="10512" width="9.6640625" style="36" customWidth="1"/>
    <col min="10513" max="10513" width="32.6640625" style="36" customWidth="1"/>
    <col min="10514" max="10752" width="8.88671875" style="36"/>
    <col min="10753" max="10754" width="4.6640625" style="36" customWidth="1"/>
    <col min="10755" max="10755" width="31" style="36" customWidth="1"/>
    <col min="10756" max="10756" width="13.88671875" style="36" customWidth="1"/>
    <col min="10757" max="10760" width="0" style="36" hidden="1" customWidth="1"/>
    <col min="10761" max="10768" width="9.6640625" style="36" customWidth="1"/>
    <col min="10769" max="10769" width="32.6640625" style="36" customWidth="1"/>
    <col min="10770" max="11008" width="8.88671875" style="36"/>
    <col min="11009" max="11010" width="4.6640625" style="36" customWidth="1"/>
    <col min="11011" max="11011" width="31" style="36" customWidth="1"/>
    <col min="11012" max="11012" width="13.88671875" style="36" customWidth="1"/>
    <col min="11013" max="11016" width="0" style="36" hidden="1" customWidth="1"/>
    <col min="11017" max="11024" width="9.6640625" style="36" customWidth="1"/>
    <col min="11025" max="11025" width="32.6640625" style="36" customWidth="1"/>
    <col min="11026" max="11264" width="8.88671875" style="36"/>
    <col min="11265" max="11266" width="4.6640625" style="36" customWidth="1"/>
    <col min="11267" max="11267" width="31" style="36" customWidth="1"/>
    <col min="11268" max="11268" width="13.88671875" style="36" customWidth="1"/>
    <col min="11269" max="11272" width="0" style="36" hidden="1" customWidth="1"/>
    <col min="11273" max="11280" width="9.6640625" style="36" customWidth="1"/>
    <col min="11281" max="11281" width="32.6640625" style="36" customWidth="1"/>
    <col min="11282" max="11520" width="8.88671875" style="36"/>
    <col min="11521" max="11522" width="4.6640625" style="36" customWidth="1"/>
    <col min="11523" max="11523" width="31" style="36" customWidth="1"/>
    <col min="11524" max="11524" width="13.88671875" style="36" customWidth="1"/>
    <col min="11525" max="11528" width="0" style="36" hidden="1" customWidth="1"/>
    <col min="11529" max="11536" width="9.6640625" style="36" customWidth="1"/>
    <col min="11537" max="11537" width="32.6640625" style="36" customWidth="1"/>
    <col min="11538" max="11776" width="8.88671875" style="36"/>
    <col min="11777" max="11778" width="4.6640625" style="36" customWidth="1"/>
    <col min="11779" max="11779" width="31" style="36" customWidth="1"/>
    <col min="11780" max="11780" width="13.88671875" style="36" customWidth="1"/>
    <col min="11781" max="11784" width="0" style="36" hidden="1" customWidth="1"/>
    <col min="11785" max="11792" width="9.6640625" style="36" customWidth="1"/>
    <col min="11793" max="11793" width="32.6640625" style="36" customWidth="1"/>
    <col min="11794" max="12032" width="8.88671875" style="36"/>
    <col min="12033" max="12034" width="4.6640625" style="36" customWidth="1"/>
    <col min="12035" max="12035" width="31" style="36" customWidth="1"/>
    <col min="12036" max="12036" width="13.88671875" style="36" customWidth="1"/>
    <col min="12037" max="12040" width="0" style="36" hidden="1" customWidth="1"/>
    <col min="12041" max="12048" width="9.6640625" style="36" customWidth="1"/>
    <col min="12049" max="12049" width="32.6640625" style="36" customWidth="1"/>
    <col min="12050" max="12288" width="8.88671875" style="36"/>
    <col min="12289" max="12290" width="4.6640625" style="36" customWidth="1"/>
    <col min="12291" max="12291" width="31" style="36" customWidth="1"/>
    <col min="12292" max="12292" width="13.88671875" style="36" customWidth="1"/>
    <col min="12293" max="12296" width="0" style="36" hidden="1" customWidth="1"/>
    <col min="12297" max="12304" width="9.6640625" style="36" customWidth="1"/>
    <col min="12305" max="12305" width="32.6640625" style="36" customWidth="1"/>
    <col min="12306" max="12544" width="8.88671875" style="36"/>
    <col min="12545" max="12546" width="4.6640625" style="36" customWidth="1"/>
    <col min="12547" max="12547" width="31" style="36" customWidth="1"/>
    <col min="12548" max="12548" width="13.88671875" style="36" customWidth="1"/>
    <col min="12549" max="12552" width="0" style="36" hidden="1" customWidth="1"/>
    <col min="12553" max="12560" width="9.6640625" style="36" customWidth="1"/>
    <col min="12561" max="12561" width="32.6640625" style="36" customWidth="1"/>
    <col min="12562" max="12800" width="8.88671875" style="36"/>
    <col min="12801" max="12802" width="4.6640625" style="36" customWidth="1"/>
    <col min="12803" max="12803" width="31" style="36" customWidth="1"/>
    <col min="12804" max="12804" width="13.88671875" style="36" customWidth="1"/>
    <col min="12805" max="12808" width="0" style="36" hidden="1" customWidth="1"/>
    <col min="12809" max="12816" width="9.6640625" style="36" customWidth="1"/>
    <col min="12817" max="12817" width="32.6640625" style="36" customWidth="1"/>
    <col min="12818" max="13056" width="8.88671875" style="36"/>
    <col min="13057" max="13058" width="4.6640625" style="36" customWidth="1"/>
    <col min="13059" max="13059" width="31" style="36" customWidth="1"/>
    <col min="13060" max="13060" width="13.88671875" style="36" customWidth="1"/>
    <col min="13061" max="13064" width="0" style="36" hidden="1" customWidth="1"/>
    <col min="13065" max="13072" width="9.6640625" style="36" customWidth="1"/>
    <col min="13073" max="13073" width="32.6640625" style="36" customWidth="1"/>
    <col min="13074" max="13312" width="8.88671875" style="36"/>
    <col min="13313" max="13314" width="4.6640625" style="36" customWidth="1"/>
    <col min="13315" max="13315" width="31" style="36" customWidth="1"/>
    <col min="13316" max="13316" width="13.88671875" style="36" customWidth="1"/>
    <col min="13317" max="13320" width="0" style="36" hidden="1" customWidth="1"/>
    <col min="13321" max="13328" width="9.6640625" style="36" customWidth="1"/>
    <col min="13329" max="13329" width="32.6640625" style="36" customWidth="1"/>
    <col min="13330" max="13568" width="8.88671875" style="36"/>
    <col min="13569" max="13570" width="4.6640625" style="36" customWidth="1"/>
    <col min="13571" max="13571" width="31" style="36" customWidth="1"/>
    <col min="13572" max="13572" width="13.88671875" style="36" customWidth="1"/>
    <col min="13573" max="13576" width="0" style="36" hidden="1" customWidth="1"/>
    <col min="13577" max="13584" width="9.6640625" style="36" customWidth="1"/>
    <col min="13585" max="13585" width="32.6640625" style="36" customWidth="1"/>
    <col min="13586" max="13824" width="8.88671875" style="36"/>
    <col min="13825" max="13826" width="4.6640625" style="36" customWidth="1"/>
    <col min="13827" max="13827" width="31" style="36" customWidth="1"/>
    <col min="13828" max="13828" width="13.88671875" style="36" customWidth="1"/>
    <col min="13829" max="13832" width="0" style="36" hidden="1" customWidth="1"/>
    <col min="13833" max="13840" width="9.6640625" style="36" customWidth="1"/>
    <col min="13841" max="13841" width="32.6640625" style="36" customWidth="1"/>
    <col min="13842" max="14080" width="8.88671875" style="36"/>
    <col min="14081" max="14082" width="4.6640625" style="36" customWidth="1"/>
    <col min="14083" max="14083" width="31" style="36" customWidth="1"/>
    <col min="14084" max="14084" width="13.88671875" style="36" customWidth="1"/>
    <col min="14085" max="14088" width="0" style="36" hidden="1" customWidth="1"/>
    <col min="14089" max="14096" width="9.6640625" style="36" customWidth="1"/>
    <col min="14097" max="14097" width="32.6640625" style="36" customWidth="1"/>
    <col min="14098" max="14336" width="8.88671875" style="36"/>
    <col min="14337" max="14338" width="4.6640625" style="36" customWidth="1"/>
    <col min="14339" max="14339" width="31" style="36" customWidth="1"/>
    <col min="14340" max="14340" width="13.88671875" style="36" customWidth="1"/>
    <col min="14341" max="14344" width="0" style="36" hidden="1" customWidth="1"/>
    <col min="14345" max="14352" width="9.6640625" style="36" customWidth="1"/>
    <col min="14353" max="14353" width="32.6640625" style="36" customWidth="1"/>
    <col min="14354" max="14592" width="8.88671875" style="36"/>
    <col min="14593" max="14594" width="4.6640625" style="36" customWidth="1"/>
    <col min="14595" max="14595" width="31" style="36" customWidth="1"/>
    <col min="14596" max="14596" width="13.88671875" style="36" customWidth="1"/>
    <col min="14597" max="14600" width="0" style="36" hidden="1" customWidth="1"/>
    <col min="14601" max="14608" width="9.6640625" style="36" customWidth="1"/>
    <col min="14609" max="14609" width="32.6640625" style="36" customWidth="1"/>
    <col min="14610" max="14848" width="8.88671875" style="36"/>
    <col min="14849" max="14850" width="4.6640625" style="36" customWidth="1"/>
    <col min="14851" max="14851" width="31" style="36" customWidth="1"/>
    <col min="14852" max="14852" width="13.88671875" style="36" customWidth="1"/>
    <col min="14853" max="14856" width="0" style="36" hidden="1" customWidth="1"/>
    <col min="14857" max="14864" width="9.6640625" style="36" customWidth="1"/>
    <col min="14865" max="14865" width="32.6640625" style="36" customWidth="1"/>
    <col min="14866" max="15104" width="8.88671875" style="36"/>
    <col min="15105" max="15106" width="4.6640625" style="36" customWidth="1"/>
    <col min="15107" max="15107" width="31" style="36" customWidth="1"/>
    <col min="15108" max="15108" width="13.88671875" style="36" customWidth="1"/>
    <col min="15109" max="15112" width="0" style="36" hidden="1" customWidth="1"/>
    <col min="15113" max="15120" width="9.6640625" style="36" customWidth="1"/>
    <col min="15121" max="15121" width="32.6640625" style="36" customWidth="1"/>
    <col min="15122" max="15360" width="8.88671875" style="36"/>
    <col min="15361" max="15362" width="4.6640625" style="36" customWidth="1"/>
    <col min="15363" max="15363" width="31" style="36" customWidth="1"/>
    <col min="15364" max="15364" width="13.88671875" style="36" customWidth="1"/>
    <col min="15365" max="15368" width="0" style="36" hidden="1" customWidth="1"/>
    <col min="15369" max="15376" width="9.6640625" style="36" customWidth="1"/>
    <col min="15377" max="15377" width="32.6640625" style="36" customWidth="1"/>
    <col min="15378" max="15616" width="8.88671875" style="36"/>
    <col min="15617" max="15618" width="4.6640625" style="36" customWidth="1"/>
    <col min="15619" max="15619" width="31" style="36" customWidth="1"/>
    <col min="15620" max="15620" width="13.88671875" style="36" customWidth="1"/>
    <col min="15621" max="15624" width="0" style="36" hidden="1" customWidth="1"/>
    <col min="15625" max="15632" width="9.6640625" style="36" customWidth="1"/>
    <col min="15633" max="15633" width="32.6640625" style="36" customWidth="1"/>
    <col min="15634" max="15872" width="8.88671875" style="36"/>
    <col min="15873" max="15874" width="4.6640625" style="36" customWidth="1"/>
    <col min="15875" max="15875" width="31" style="36" customWidth="1"/>
    <col min="15876" max="15876" width="13.88671875" style="36" customWidth="1"/>
    <col min="15877" max="15880" width="0" style="36" hidden="1" customWidth="1"/>
    <col min="15881" max="15888" width="9.6640625" style="36" customWidth="1"/>
    <col min="15889" max="15889" width="32.6640625" style="36" customWidth="1"/>
    <col min="15890" max="16128" width="8.88671875" style="36"/>
    <col min="16129" max="16130" width="4.6640625" style="36" customWidth="1"/>
    <col min="16131" max="16131" width="31" style="36" customWidth="1"/>
    <col min="16132" max="16132" width="13.88671875" style="36" customWidth="1"/>
    <col min="16133" max="16136" width="0" style="36" hidden="1" customWidth="1"/>
    <col min="16137" max="16144" width="9.6640625" style="36" customWidth="1"/>
    <col min="16145" max="16145" width="32.6640625" style="36" customWidth="1"/>
    <col min="16146" max="16384" width="8.88671875" style="36"/>
  </cols>
  <sheetData>
    <row r="1" spans="1:17" s="34" customFormat="1" ht="14.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86" t="s">
        <v>54</v>
      </c>
      <c r="K1" s="386"/>
      <c r="L1" s="386"/>
      <c r="M1" s="386"/>
      <c r="N1" s="386"/>
      <c r="O1" s="386"/>
      <c r="P1" s="386"/>
      <c r="Q1" s="386"/>
    </row>
    <row r="2" spans="1:17" s="34" customFormat="1" ht="14.1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86" t="s">
        <v>0</v>
      </c>
      <c r="K2" s="386"/>
      <c r="L2" s="386"/>
      <c r="M2" s="386"/>
      <c r="N2" s="386"/>
      <c r="O2" s="386"/>
      <c r="P2" s="386"/>
      <c r="Q2" s="386"/>
    </row>
    <row r="3" spans="1:17" s="34" customFormat="1" ht="14.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87" t="s">
        <v>22</v>
      </c>
      <c r="K3" s="387"/>
      <c r="L3" s="387"/>
      <c r="M3" s="387"/>
      <c r="N3" s="387"/>
      <c r="O3" s="387"/>
      <c r="P3" s="387"/>
      <c r="Q3" s="387"/>
    </row>
    <row r="4" spans="1:17" s="34" customFormat="1" ht="14.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88" t="s">
        <v>23</v>
      </c>
      <c r="K4" s="388"/>
      <c r="L4" s="388"/>
      <c r="M4" s="388"/>
      <c r="N4" s="388"/>
      <c r="O4" s="388"/>
      <c r="P4" s="388"/>
      <c r="Q4" s="388"/>
    </row>
    <row r="5" spans="1:17" s="34" customFormat="1" ht="14.1" customHeight="1" x14ac:dyDescent="0.25">
      <c r="A5" s="33"/>
      <c r="B5" s="33"/>
      <c r="C5" s="35"/>
      <c r="D5" s="35"/>
      <c r="E5" s="35"/>
      <c r="F5" s="35"/>
      <c r="G5" s="35"/>
      <c r="H5" s="35"/>
      <c r="I5" s="35"/>
      <c r="J5" s="389" t="s">
        <v>24</v>
      </c>
      <c r="K5" s="389"/>
      <c r="L5" s="389"/>
      <c r="M5" s="389"/>
      <c r="N5" s="389"/>
      <c r="O5" s="389"/>
      <c r="P5" s="389"/>
      <c r="Q5" s="389"/>
    </row>
    <row r="6" spans="1:17" s="34" customFormat="1" ht="15.75" customHeight="1" x14ac:dyDescent="0.25">
      <c r="A6" s="390" t="s">
        <v>55</v>
      </c>
      <c r="B6" s="391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</row>
    <row r="7" spans="1:17" s="34" customFormat="1" ht="17.25" customHeight="1" x14ac:dyDescent="0.25">
      <c r="A7" s="33"/>
      <c r="B7" s="33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26.25" customHeight="1" x14ac:dyDescent="0.3">
      <c r="A8" s="380" t="s">
        <v>2</v>
      </c>
      <c r="B8" s="380"/>
      <c r="C8" s="377" t="s">
        <v>56</v>
      </c>
      <c r="D8" s="377" t="s">
        <v>57</v>
      </c>
      <c r="E8" s="381" t="s">
        <v>58</v>
      </c>
      <c r="F8" s="382"/>
      <c r="G8" s="382"/>
      <c r="H8" s="382"/>
      <c r="I8" s="382"/>
      <c r="J8" s="382"/>
      <c r="K8" s="382"/>
      <c r="L8" s="382"/>
      <c r="M8" s="382"/>
      <c r="N8" s="382"/>
      <c r="O8" s="382"/>
      <c r="P8" s="383"/>
      <c r="Q8" s="377" t="s">
        <v>59</v>
      </c>
    </row>
    <row r="9" spans="1:17" ht="18.75" customHeight="1" x14ac:dyDescent="0.3">
      <c r="A9" s="380"/>
      <c r="B9" s="380"/>
      <c r="C9" s="377"/>
      <c r="D9" s="377"/>
      <c r="E9" s="377" t="s">
        <v>60</v>
      </c>
      <c r="F9" s="377" t="s">
        <v>61</v>
      </c>
      <c r="G9" s="377" t="s">
        <v>25</v>
      </c>
      <c r="H9" s="377" t="s">
        <v>26</v>
      </c>
      <c r="I9" s="384" t="s">
        <v>27</v>
      </c>
      <c r="J9" s="377" t="s">
        <v>28</v>
      </c>
      <c r="K9" s="378" t="s">
        <v>29</v>
      </c>
      <c r="L9" s="378" t="s">
        <v>30</v>
      </c>
      <c r="M9" s="378" t="s">
        <v>31</v>
      </c>
      <c r="N9" s="378" t="s">
        <v>32</v>
      </c>
      <c r="O9" s="378" t="s">
        <v>33</v>
      </c>
      <c r="P9" s="378" t="s">
        <v>34</v>
      </c>
      <c r="Q9" s="377"/>
    </row>
    <row r="10" spans="1:17" ht="18" customHeight="1" x14ac:dyDescent="0.3">
      <c r="A10" s="37" t="s">
        <v>6</v>
      </c>
      <c r="B10" s="37" t="s">
        <v>7</v>
      </c>
      <c r="C10" s="377"/>
      <c r="D10" s="377"/>
      <c r="E10" s="377"/>
      <c r="F10" s="377"/>
      <c r="G10" s="377"/>
      <c r="H10" s="377"/>
      <c r="I10" s="385"/>
      <c r="J10" s="377"/>
      <c r="K10" s="379"/>
      <c r="L10" s="379"/>
      <c r="M10" s="379"/>
      <c r="N10" s="379"/>
      <c r="O10" s="379"/>
      <c r="P10" s="379"/>
      <c r="Q10" s="377"/>
    </row>
    <row r="12" spans="1:17" x14ac:dyDescent="0.3">
      <c r="A12" s="376" t="s">
        <v>62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</row>
  </sheetData>
  <mergeCells count="24">
    <mergeCell ref="I9:I10"/>
    <mergeCell ref="J1:Q1"/>
    <mergeCell ref="J2:Q2"/>
    <mergeCell ref="J3:Q3"/>
    <mergeCell ref="J4:Q4"/>
    <mergeCell ref="J5:Q5"/>
    <mergeCell ref="A6:Q6"/>
    <mergeCell ref="P9:P10"/>
    <mergeCell ref="A12:Q12"/>
    <mergeCell ref="J9:J10"/>
    <mergeCell ref="K9:K10"/>
    <mergeCell ref="L9:L10"/>
    <mergeCell ref="M9:M10"/>
    <mergeCell ref="N9:N10"/>
    <mergeCell ref="O9:O10"/>
    <mergeCell ref="A8:B9"/>
    <mergeCell ref="C8:C10"/>
    <mergeCell ref="D8:D10"/>
    <mergeCell ref="E8:P8"/>
    <mergeCell ref="Q8:Q10"/>
    <mergeCell ref="E9:E10"/>
    <mergeCell ref="F9:F10"/>
    <mergeCell ref="G9:G10"/>
    <mergeCell ref="H9:H10"/>
  </mergeCells>
  <pageMargins left="0.59055118110236227" right="0.59055118110236227" top="0.78740157480314965" bottom="0.78740157480314965" header="0.31496062992125984" footer="0.31496062992125984"/>
  <pageSetup paperSize="9" scale="99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181A9-2813-49E0-B7EA-3E5F119133F9}">
  <sheetPr>
    <tabColor rgb="FFFFFF00"/>
    <pageSetUpPr fitToPage="1"/>
  </sheetPr>
  <dimension ref="A1:R15"/>
  <sheetViews>
    <sheetView view="pageBreakPreview" zoomScaleNormal="100" zoomScaleSheetLayoutView="100" workbookViewId="0">
      <selection activeCell="A12" sqref="A12:R12"/>
    </sheetView>
  </sheetViews>
  <sheetFormatPr defaultRowHeight="13.8" x14ac:dyDescent="0.25"/>
  <cols>
    <col min="1" max="1" width="4.44140625" style="38" customWidth="1"/>
    <col min="2" max="2" width="4.33203125" style="38" customWidth="1"/>
    <col min="3" max="3" width="4.6640625" style="38" customWidth="1"/>
    <col min="4" max="4" width="29.109375" style="38" customWidth="1"/>
    <col min="5" max="5" width="33.33203125" style="38" customWidth="1"/>
    <col min="6" max="6" width="11" style="38" customWidth="1"/>
    <col min="7" max="11" width="10.6640625" style="38" hidden="1" customWidth="1"/>
    <col min="12" max="13" width="0" style="38" hidden="1" customWidth="1"/>
    <col min="14" max="256" width="8.88671875" style="38"/>
    <col min="257" max="257" width="4.44140625" style="38" customWidth="1"/>
    <col min="258" max="258" width="4.33203125" style="38" customWidth="1"/>
    <col min="259" max="259" width="4.6640625" style="38" customWidth="1"/>
    <col min="260" max="260" width="29.109375" style="38" customWidth="1"/>
    <col min="261" max="261" width="33.33203125" style="38" customWidth="1"/>
    <col min="262" max="262" width="11" style="38" customWidth="1"/>
    <col min="263" max="266" width="0" style="38" hidden="1" customWidth="1"/>
    <col min="267" max="267" width="10.6640625" style="38" customWidth="1"/>
    <col min="268" max="512" width="8.88671875" style="38"/>
    <col min="513" max="513" width="4.44140625" style="38" customWidth="1"/>
    <col min="514" max="514" width="4.33203125" style="38" customWidth="1"/>
    <col min="515" max="515" width="4.6640625" style="38" customWidth="1"/>
    <col min="516" max="516" width="29.109375" style="38" customWidth="1"/>
    <col min="517" max="517" width="33.33203125" style="38" customWidth="1"/>
    <col min="518" max="518" width="11" style="38" customWidth="1"/>
    <col min="519" max="522" width="0" style="38" hidden="1" customWidth="1"/>
    <col min="523" max="523" width="10.6640625" style="38" customWidth="1"/>
    <col min="524" max="768" width="8.88671875" style="38"/>
    <col min="769" max="769" width="4.44140625" style="38" customWidth="1"/>
    <col min="770" max="770" width="4.33203125" style="38" customWidth="1"/>
    <col min="771" max="771" width="4.6640625" style="38" customWidth="1"/>
    <col min="772" max="772" width="29.109375" style="38" customWidth="1"/>
    <col min="773" max="773" width="33.33203125" style="38" customWidth="1"/>
    <col min="774" max="774" width="11" style="38" customWidth="1"/>
    <col min="775" max="778" width="0" style="38" hidden="1" customWidth="1"/>
    <col min="779" max="779" width="10.6640625" style="38" customWidth="1"/>
    <col min="780" max="1024" width="8.88671875" style="38"/>
    <col min="1025" max="1025" width="4.44140625" style="38" customWidth="1"/>
    <col min="1026" max="1026" width="4.33203125" style="38" customWidth="1"/>
    <col min="1027" max="1027" width="4.6640625" style="38" customWidth="1"/>
    <col min="1028" max="1028" width="29.109375" style="38" customWidth="1"/>
    <col min="1029" max="1029" width="33.33203125" style="38" customWidth="1"/>
    <col min="1030" max="1030" width="11" style="38" customWidth="1"/>
    <col min="1031" max="1034" width="0" style="38" hidden="1" customWidth="1"/>
    <col min="1035" max="1035" width="10.6640625" style="38" customWidth="1"/>
    <col min="1036" max="1280" width="8.88671875" style="38"/>
    <col min="1281" max="1281" width="4.44140625" style="38" customWidth="1"/>
    <col min="1282" max="1282" width="4.33203125" style="38" customWidth="1"/>
    <col min="1283" max="1283" width="4.6640625" style="38" customWidth="1"/>
    <col min="1284" max="1284" width="29.109375" style="38" customWidth="1"/>
    <col min="1285" max="1285" width="33.33203125" style="38" customWidth="1"/>
    <col min="1286" max="1286" width="11" style="38" customWidth="1"/>
    <col min="1287" max="1290" width="0" style="38" hidden="1" customWidth="1"/>
    <col min="1291" max="1291" width="10.6640625" style="38" customWidth="1"/>
    <col min="1292" max="1536" width="8.88671875" style="38"/>
    <col min="1537" max="1537" width="4.44140625" style="38" customWidth="1"/>
    <col min="1538" max="1538" width="4.33203125" style="38" customWidth="1"/>
    <col min="1539" max="1539" width="4.6640625" style="38" customWidth="1"/>
    <col min="1540" max="1540" width="29.109375" style="38" customWidth="1"/>
    <col min="1541" max="1541" width="33.33203125" style="38" customWidth="1"/>
    <col min="1542" max="1542" width="11" style="38" customWidth="1"/>
    <col min="1543" max="1546" width="0" style="38" hidden="1" customWidth="1"/>
    <col min="1547" max="1547" width="10.6640625" style="38" customWidth="1"/>
    <col min="1548" max="1792" width="8.88671875" style="38"/>
    <col min="1793" max="1793" width="4.44140625" style="38" customWidth="1"/>
    <col min="1794" max="1794" width="4.33203125" style="38" customWidth="1"/>
    <col min="1795" max="1795" width="4.6640625" style="38" customWidth="1"/>
    <col min="1796" max="1796" width="29.109375" style="38" customWidth="1"/>
    <col min="1797" max="1797" width="33.33203125" style="38" customWidth="1"/>
    <col min="1798" max="1798" width="11" style="38" customWidth="1"/>
    <col min="1799" max="1802" width="0" style="38" hidden="1" customWidth="1"/>
    <col min="1803" max="1803" width="10.6640625" style="38" customWidth="1"/>
    <col min="1804" max="2048" width="8.88671875" style="38"/>
    <col min="2049" max="2049" width="4.44140625" style="38" customWidth="1"/>
    <col min="2050" max="2050" width="4.33203125" style="38" customWidth="1"/>
    <col min="2051" max="2051" width="4.6640625" style="38" customWidth="1"/>
    <col min="2052" max="2052" width="29.109375" style="38" customWidth="1"/>
    <col min="2053" max="2053" width="33.33203125" style="38" customWidth="1"/>
    <col min="2054" max="2054" width="11" style="38" customWidth="1"/>
    <col min="2055" max="2058" width="0" style="38" hidden="1" customWidth="1"/>
    <col min="2059" max="2059" width="10.6640625" style="38" customWidth="1"/>
    <col min="2060" max="2304" width="8.88671875" style="38"/>
    <col min="2305" max="2305" width="4.44140625" style="38" customWidth="1"/>
    <col min="2306" max="2306" width="4.33203125" style="38" customWidth="1"/>
    <col min="2307" max="2307" width="4.6640625" style="38" customWidth="1"/>
    <col min="2308" max="2308" width="29.109375" style="38" customWidth="1"/>
    <col min="2309" max="2309" width="33.33203125" style="38" customWidth="1"/>
    <col min="2310" max="2310" width="11" style="38" customWidth="1"/>
    <col min="2311" max="2314" width="0" style="38" hidden="1" customWidth="1"/>
    <col min="2315" max="2315" width="10.6640625" style="38" customWidth="1"/>
    <col min="2316" max="2560" width="8.88671875" style="38"/>
    <col min="2561" max="2561" width="4.44140625" style="38" customWidth="1"/>
    <col min="2562" max="2562" width="4.33203125" style="38" customWidth="1"/>
    <col min="2563" max="2563" width="4.6640625" style="38" customWidth="1"/>
    <col min="2564" max="2564" width="29.109375" style="38" customWidth="1"/>
    <col min="2565" max="2565" width="33.33203125" style="38" customWidth="1"/>
    <col min="2566" max="2566" width="11" style="38" customWidth="1"/>
    <col min="2567" max="2570" width="0" style="38" hidden="1" customWidth="1"/>
    <col min="2571" max="2571" width="10.6640625" style="38" customWidth="1"/>
    <col min="2572" max="2816" width="8.88671875" style="38"/>
    <col min="2817" max="2817" width="4.44140625" style="38" customWidth="1"/>
    <col min="2818" max="2818" width="4.33203125" style="38" customWidth="1"/>
    <col min="2819" max="2819" width="4.6640625" style="38" customWidth="1"/>
    <col min="2820" max="2820" width="29.109375" style="38" customWidth="1"/>
    <col min="2821" max="2821" width="33.33203125" style="38" customWidth="1"/>
    <col min="2822" max="2822" width="11" style="38" customWidth="1"/>
    <col min="2823" max="2826" width="0" style="38" hidden="1" customWidth="1"/>
    <col min="2827" max="2827" width="10.6640625" style="38" customWidth="1"/>
    <col min="2828" max="3072" width="8.88671875" style="38"/>
    <col min="3073" max="3073" width="4.44140625" style="38" customWidth="1"/>
    <col min="3074" max="3074" width="4.33203125" style="38" customWidth="1"/>
    <col min="3075" max="3075" width="4.6640625" style="38" customWidth="1"/>
    <col min="3076" max="3076" width="29.109375" style="38" customWidth="1"/>
    <col min="3077" max="3077" width="33.33203125" style="38" customWidth="1"/>
    <col min="3078" max="3078" width="11" style="38" customWidth="1"/>
    <col min="3079" max="3082" width="0" style="38" hidden="1" customWidth="1"/>
    <col min="3083" max="3083" width="10.6640625" style="38" customWidth="1"/>
    <col min="3084" max="3328" width="8.88671875" style="38"/>
    <col min="3329" max="3329" width="4.44140625" style="38" customWidth="1"/>
    <col min="3330" max="3330" width="4.33203125" style="38" customWidth="1"/>
    <col min="3331" max="3331" width="4.6640625" style="38" customWidth="1"/>
    <col min="3332" max="3332" width="29.109375" style="38" customWidth="1"/>
    <col min="3333" max="3333" width="33.33203125" style="38" customWidth="1"/>
    <col min="3334" max="3334" width="11" style="38" customWidth="1"/>
    <col min="3335" max="3338" width="0" style="38" hidden="1" customWidth="1"/>
    <col min="3339" max="3339" width="10.6640625" style="38" customWidth="1"/>
    <col min="3340" max="3584" width="8.88671875" style="38"/>
    <col min="3585" max="3585" width="4.44140625" style="38" customWidth="1"/>
    <col min="3586" max="3586" width="4.33203125" style="38" customWidth="1"/>
    <col min="3587" max="3587" width="4.6640625" style="38" customWidth="1"/>
    <col min="3588" max="3588" width="29.109375" style="38" customWidth="1"/>
    <col min="3589" max="3589" width="33.33203125" style="38" customWidth="1"/>
    <col min="3590" max="3590" width="11" style="38" customWidth="1"/>
    <col min="3591" max="3594" width="0" style="38" hidden="1" customWidth="1"/>
    <col min="3595" max="3595" width="10.6640625" style="38" customWidth="1"/>
    <col min="3596" max="3840" width="8.88671875" style="38"/>
    <col min="3841" max="3841" width="4.44140625" style="38" customWidth="1"/>
    <col min="3842" max="3842" width="4.33203125" style="38" customWidth="1"/>
    <col min="3843" max="3843" width="4.6640625" style="38" customWidth="1"/>
    <col min="3844" max="3844" width="29.109375" style="38" customWidth="1"/>
    <col min="3845" max="3845" width="33.33203125" style="38" customWidth="1"/>
    <col min="3846" max="3846" width="11" style="38" customWidth="1"/>
    <col min="3847" max="3850" width="0" style="38" hidden="1" customWidth="1"/>
    <col min="3851" max="3851" width="10.6640625" style="38" customWidth="1"/>
    <col min="3852" max="4096" width="8.88671875" style="38"/>
    <col min="4097" max="4097" width="4.44140625" style="38" customWidth="1"/>
    <col min="4098" max="4098" width="4.33203125" style="38" customWidth="1"/>
    <col min="4099" max="4099" width="4.6640625" style="38" customWidth="1"/>
    <col min="4100" max="4100" width="29.109375" style="38" customWidth="1"/>
    <col min="4101" max="4101" width="33.33203125" style="38" customWidth="1"/>
    <col min="4102" max="4102" width="11" style="38" customWidth="1"/>
    <col min="4103" max="4106" width="0" style="38" hidden="1" customWidth="1"/>
    <col min="4107" max="4107" width="10.6640625" style="38" customWidth="1"/>
    <col min="4108" max="4352" width="8.88671875" style="38"/>
    <col min="4353" max="4353" width="4.44140625" style="38" customWidth="1"/>
    <col min="4354" max="4354" width="4.33203125" style="38" customWidth="1"/>
    <col min="4355" max="4355" width="4.6640625" style="38" customWidth="1"/>
    <col min="4356" max="4356" width="29.109375" style="38" customWidth="1"/>
    <col min="4357" max="4357" width="33.33203125" style="38" customWidth="1"/>
    <col min="4358" max="4358" width="11" style="38" customWidth="1"/>
    <col min="4359" max="4362" width="0" style="38" hidden="1" customWidth="1"/>
    <col min="4363" max="4363" width="10.6640625" style="38" customWidth="1"/>
    <col min="4364" max="4608" width="8.88671875" style="38"/>
    <col min="4609" max="4609" width="4.44140625" style="38" customWidth="1"/>
    <col min="4610" max="4610" width="4.33203125" style="38" customWidth="1"/>
    <col min="4611" max="4611" width="4.6640625" style="38" customWidth="1"/>
    <col min="4612" max="4612" width="29.109375" style="38" customWidth="1"/>
    <col min="4613" max="4613" width="33.33203125" style="38" customWidth="1"/>
    <col min="4614" max="4614" width="11" style="38" customWidth="1"/>
    <col min="4615" max="4618" width="0" style="38" hidden="1" customWidth="1"/>
    <col min="4619" max="4619" width="10.6640625" style="38" customWidth="1"/>
    <col min="4620" max="4864" width="8.88671875" style="38"/>
    <col min="4865" max="4865" width="4.44140625" style="38" customWidth="1"/>
    <col min="4866" max="4866" width="4.33203125" style="38" customWidth="1"/>
    <col min="4867" max="4867" width="4.6640625" style="38" customWidth="1"/>
    <col min="4868" max="4868" width="29.109375" style="38" customWidth="1"/>
    <col min="4869" max="4869" width="33.33203125" style="38" customWidth="1"/>
    <col min="4870" max="4870" width="11" style="38" customWidth="1"/>
    <col min="4871" max="4874" width="0" style="38" hidden="1" customWidth="1"/>
    <col min="4875" max="4875" width="10.6640625" style="38" customWidth="1"/>
    <col min="4876" max="5120" width="8.88671875" style="38"/>
    <col min="5121" max="5121" width="4.44140625" style="38" customWidth="1"/>
    <col min="5122" max="5122" width="4.33203125" style="38" customWidth="1"/>
    <col min="5123" max="5123" width="4.6640625" style="38" customWidth="1"/>
    <col min="5124" max="5124" width="29.109375" style="38" customWidth="1"/>
    <col min="5125" max="5125" width="33.33203125" style="38" customWidth="1"/>
    <col min="5126" max="5126" width="11" style="38" customWidth="1"/>
    <col min="5127" max="5130" width="0" style="38" hidden="1" customWidth="1"/>
    <col min="5131" max="5131" width="10.6640625" style="38" customWidth="1"/>
    <col min="5132" max="5376" width="8.88671875" style="38"/>
    <col min="5377" max="5377" width="4.44140625" style="38" customWidth="1"/>
    <col min="5378" max="5378" width="4.33203125" style="38" customWidth="1"/>
    <col min="5379" max="5379" width="4.6640625" style="38" customWidth="1"/>
    <col min="5380" max="5380" width="29.109375" style="38" customWidth="1"/>
    <col min="5381" max="5381" width="33.33203125" style="38" customWidth="1"/>
    <col min="5382" max="5382" width="11" style="38" customWidth="1"/>
    <col min="5383" max="5386" width="0" style="38" hidden="1" customWidth="1"/>
    <col min="5387" max="5387" width="10.6640625" style="38" customWidth="1"/>
    <col min="5388" max="5632" width="8.88671875" style="38"/>
    <col min="5633" max="5633" width="4.44140625" style="38" customWidth="1"/>
    <col min="5634" max="5634" width="4.33203125" style="38" customWidth="1"/>
    <col min="5635" max="5635" width="4.6640625" style="38" customWidth="1"/>
    <col min="5636" max="5636" width="29.109375" style="38" customWidth="1"/>
    <col min="5637" max="5637" width="33.33203125" style="38" customWidth="1"/>
    <col min="5638" max="5638" width="11" style="38" customWidth="1"/>
    <col min="5639" max="5642" width="0" style="38" hidden="1" customWidth="1"/>
    <col min="5643" max="5643" width="10.6640625" style="38" customWidth="1"/>
    <col min="5644" max="5888" width="8.88671875" style="38"/>
    <col min="5889" max="5889" width="4.44140625" style="38" customWidth="1"/>
    <col min="5890" max="5890" width="4.33203125" style="38" customWidth="1"/>
    <col min="5891" max="5891" width="4.6640625" style="38" customWidth="1"/>
    <col min="5892" max="5892" width="29.109375" style="38" customWidth="1"/>
    <col min="5893" max="5893" width="33.33203125" style="38" customWidth="1"/>
    <col min="5894" max="5894" width="11" style="38" customWidth="1"/>
    <col min="5895" max="5898" width="0" style="38" hidden="1" customWidth="1"/>
    <col min="5899" max="5899" width="10.6640625" style="38" customWidth="1"/>
    <col min="5900" max="6144" width="8.88671875" style="38"/>
    <col min="6145" max="6145" width="4.44140625" style="38" customWidth="1"/>
    <col min="6146" max="6146" width="4.33203125" style="38" customWidth="1"/>
    <col min="6147" max="6147" width="4.6640625" style="38" customWidth="1"/>
    <col min="6148" max="6148" width="29.109375" style="38" customWidth="1"/>
    <col min="6149" max="6149" width="33.33203125" style="38" customWidth="1"/>
    <col min="6150" max="6150" width="11" style="38" customWidth="1"/>
    <col min="6151" max="6154" width="0" style="38" hidden="1" customWidth="1"/>
    <col min="6155" max="6155" width="10.6640625" style="38" customWidth="1"/>
    <col min="6156" max="6400" width="8.88671875" style="38"/>
    <col min="6401" max="6401" width="4.44140625" style="38" customWidth="1"/>
    <col min="6402" max="6402" width="4.33203125" style="38" customWidth="1"/>
    <col min="6403" max="6403" width="4.6640625" style="38" customWidth="1"/>
    <col min="6404" max="6404" width="29.109375" style="38" customWidth="1"/>
    <col min="6405" max="6405" width="33.33203125" style="38" customWidth="1"/>
    <col min="6406" max="6406" width="11" style="38" customWidth="1"/>
    <col min="6407" max="6410" width="0" style="38" hidden="1" customWidth="1"/>
    <col min="6411" max="6411" width="10.6640625" style="38" customWidth="1"/>
    <col min="6412" max="6656" width="8.88671875" style="38"/>
    <col min="6657" max="6657" width="4.44140625" style="38" customWidth="1"/>
    <col min="6658" max="6658" width="4.33203125" style="38" customWidth="1"/>
    <col min="6659" max="6659" width="4.6640625" style="38" customWidth="1"/>
    <col min="6660" max="6660" width="29.109375" style="38" customWidth="1"/>
    <col min="6661" max="6661" width="33.33203125" style="38" customWidth="1"/>
    <col min="6662" max="6662" width="11" style="38" customWidth="1"/>
    <col min="6663" max="6666" width="0" style="38" hidden="1" customWidth="1"/>
    <col min="6667" max="6667" width="10.6640625" style="38" customWidth="1"/>
    <col min="6668" max="6912" width="8.88671875" style="38"/>
    <col min="6913" max="6913" width="4.44140625" style="38" customWidth="1"/>
    <col min="6914" max="6914" width="4.33203125" style="38" customWidth="1"/>
    <col min="6915" max="6915" width="4.6640625" style="38" customWidth="1"/>
    <col min="6916" max="6916" width="29.109375" style="38" customWidth="1"/>
    <col min="6917" max="6917" width="33.33203125" style="38" customWidth="1"/>
    <col min="6918" max="6918" width="11" style="38" customWidth="1"/>
    <col min="6919" max="6922" width="0" style="38" hidden="1" customWidth="1"/>
    <col min="6923" max="6923" width="10.6640625" style="38" customWidth="1"/>
    <col min="6924" max="7168" width="8.88671875" style="38"/>
    <col min="7169" max="7169" width="4.44140625" style="38" customWidth="1"/>
    <col min="7170" max="7170" width="4.33203125" style="38" customWidth="1"/>
    <col min="7171" max="7171" width="4.6640625" style="38" customWidth="1"/>
    <col min="7172" max="7172" width="29.109375" style="38" customWidth="1"/>
    <col min="7173" max="7173" width="33.33203125" style="38" customWidth="1"/>
    <col min="7174" max="7174" width="11" style="38" customWidth="1"/>
    <col min="7175" max="7178" width="0" style="38" hidden="1" customWidth="1"/>
    <col min="7179" max="7179" width="10.6640625" style="38" customWidth="1"/>
    <col min="7180" max="7424" width="8.88671875" style="38"/>
    <col min="7425" max="7425" width="4.44140625" style="38" customWidth="1"/>
    <col min="7426" max="7426" width="4.33203125" style="38" customWidth="1"/>
    <col min="7427" max="7427" width="4.6640625" style="38" customWidth="1"/>
    <col min="7428" max="7428" width="29.109375" style="38" customWidth="1"/>
    <col min="7429" max="7429" width="33.33203125" style="38" customWidth="1"/>
    <col min="7430" max="7430" width="11" style="38" customWidth="1"/>
    <col min="7431" max="7434" width="0" style="38" hidden="1" customWidth="1"/>
    <col min="7435" max="7435" width="10.6640625" style="38" customWidth="1"/>
    <col min="7436" max="7680" width="8.88671875" style="38"/>
    <col min="7681" max="7681" width="4.44140625" style="38" customWidth="1"/>
    <col min="7682" max="7682" width="4.33203125" style="38" customWidth="1"/>
    <col min="7683" max="7683" width="4.6640625" style="38" customWidth="1"/>
    <col min="7684" max="7684" width="29.109375" style="38" customWidth="1"/>
    <col min="7685" max="7685" width="33.33203125" style="38" customWidth="1"/>
    <col min="7686" max="7686" width="11" style="38" customWidth="1"/>
    <col min="7687" max="7690" width="0" style="38" hidden="1" customWidth="1"/>
    <col min="7691" max="7691" width="10.6640625" style="38" customWidth="1"/>
    <col min="7692" max="7936" width="8.88671875" style="38"/>
    <col min="7937" max="7937" width="4.44140625" style="38" customWidth="1"/>
    <col min="7938" max="7938" width="4.33203125" style="38" customWidth="1"/>
    <col min="7939" max="7939" width="4.6640625" style="38" customWidth="1"/>
    <col min="7940" max="7940" width="29.109375" style="38" customWidth="1"/>
    <col min="7941" max="7941" width="33.33203125" style="38" customWidth="1"/>
    <col min="7942" max="7942" width="11" style="38" customWidth="1"/>
    <col min="7943" max="7946" width="0" style="38" hidden="1" customWidth="1"/>
    <col min="7947" max="7947" width="10.6640625" style="38" customWidth="1"/>
    <col min="7948" max="8192" width="8.88671875" style="38"/>
    <col min="8193" max="8193" width="4.44140625" style="38" customWidth="1"/>
    <col min="8194" max="8194" width="4.33203125" style="38" customWidth="1"/>
    <col min="8195" max="8195" width="4.6640625" style="38" customWidth="1"/>
    <col min="8196" max="8196" width="29.109375" style="38" customWidth="1"/>
    <col min="8197" max="8197" width="33.33203125" style="38" customWidth="1"/>
    <col min="8198" max="8198" width="11" style="38" customWidth="1"/>
    <col min="8199" max="8202" width="0" style="38" hidden="1" customWidth="1"/>
    <col min="8203" max="8203" width="10.6640625" style="38" customWidth="1"/>
    <col min="8204" max="8448" width="8.88671875" style="38"/>
    <col min="8449" max="8449" width="4.44140625" style="38" customWidth="1"/>
    <col min="8450" max="8450" width="4.33203125" style="38" customWidth="1"/>
    <col min="8451" max="8451" width="4.6640625" style="38" customWidth="1"/>
    <col min="8452" max="8452" width="29.109375" style="38" customWidth="1"/>
    <col min="8453" max="8453" width="33.33203125" style="38" customWidth="1"/>
    <col min="8454" max="8454" width="11" style="38" customWidth="1"/>
    <col min="8455" max="8458" width="0" style="38" hidden="1" customWidth="1"/>
    <col min="8459" max="8459" width="10.6640625" style="38" customWidth="1"/>
    <col min="8460" max="8704" width="8.88671875" style="38"/>
    <col min="8705" max="8705" width="4.44140625" style="38" customWidth="1"/>
    <col min="8706" max="8706" width="4.33203125" style="38" customWidth="1"/>
    <col min="8707" max="8707" width="4.6640625" style="38" customWidth="1"/>
    <col min="8708" max="8708" width="29.109375" style="38" customWidth="1"/>
    <col min="8709" max="8709" width="33.33203125" style="38" customWidth="1"/>
    <col min="8710" max="8710" width="11" style="38" customWidth="1"/>
    <col min="8711" max="8714" width="0" style="38" hidden="1" customWidth="1"/>
    <col min="8715" max="8715" width="10.6640625" style="38" customWidth="1"/>
    <col min="8716" max="8960" width="8.88671875" style="38"/>
    <col min="8961" max="8961" width="4.44140625" style="38" customWidth="1"/>
    <col min="8962" max="8962" width="4.33203125" style="38" customWidth="1"/>
    <col min="8963" max="8963" width="4.6640625" style="38" customWidth="1"/>
    <col min="8964" max="8964" width="29.109375" style="38" customWidth="1"/>
    <col min="8965" max="8965" width="33.33203125" style="38" customWidth="1"/>
    <col min="8966" max="8966" width="11" style="38" customWidth="1"/>
    <col min="8967" max="8970" width="0" style="38" hidden="1" customWidth="1"/>
    <col min="8971" max="8971" width="10.6640625" style="38" customWidth="1"/>
    <col min="8972" max="9216" width="8.88671875" style="38"/>
    <col min="9217" max="9217" width="4.44140625" style="38" customWidth="1"/>
    <col min="9218" max="9218" width="4.33203125" style="38" customWidth="1"/>
    <col min="9219" max="9219" width="4.6640625" style="38" customWidth="1"/>
    <col min="9220" max="9220" width="29.109375" style="38" customWidth="1"/>
    <col min="9221" max="9221" width="33.33203125" style="38" customWidth="1"/>
    <col min="9222" max="9222" width="11" style="38" customWidth="1"/>
    <col min="9223" max="9226" width="0" style="38" hidden="1" customWidth="1"/>
    <col min="9227" max="9227" width="10.6640625" style="38" customWidth="1"/>
    <col min="9228" max="9472" width="8.88671875" style="38"/>
    <col min="9473" max="9473" width="4.44140625" style="38" customWidth="1"/>
    <col min="9474" max="9474" width="4.33203125" style="38" customWidth="1"/>
    <col min="9475" max="9475" width="4.6640625" style="38" customWidth="1"/>
    <col min="9476" max="9476" width="29.109375" style="38" customWidth="1"/>
    <col min="9477" max="9477" width="33.33203125" style="38" customWidth="1"/>
    <col min="9478" max="9478" width="11" style="38" customWidth="1"/>
    <col min="9479" max="9482" width="0" style="38" hidden="1" customWidth="1"/>
    <col min="9483" max="9483" width="10.6640625" style="38" customWidth="1"/>
    <col min="9484" max="9728" width="8.88671875" style="38"/>
    <col min="9729" max="9729" width="4.44140625" style="38" customWidth="1"/>
    <col min="9730" max="9730" width="4.33203125" style="38" customWidth="1"/>
    <col min="9731" max="9731" width="4.6640625" style="38" customWidth="1"/>
    <col min="9732" max="9732" width="29.109375" style="38" customWidth="1"/>
    <col min="9733" max="9733" width="33.33203125" style="38" customWidth="1"/>
    <col min="9734" max="9734" width="11" style="38" customWidth="1"/>
    <col min="9735" max="9738" width="0" style="38" hidden="1" customWidth="1"/>
    <col min="9739" max="9739" width="10.6640625" style="38" customWidth="1"/>
    <col min="9740" max="9984" width="8.88671875" style="38"/>
    <col min="9985" max="9985" width="4.44140625" style="38" customWidth="1"/>
    <col min="9986" max="9986" width="4.33203125" style="38" customWidth="1"/>
    <col min="9987" max="9987" width="4.6640625" style="38" customWidth="1"/>
    <col min="9988" max="9988" width="29.109375" style="38" customWidth="1"/>
    <col min="9989" max="9989" width="33.33203125" style="38" customWidth="1"/>
    <col min="9990" max="9990" width="11" style="38" customWidth="1"/>
    <col min="9991" max="9994" width="0" style="38" hidden="1" customWidth="1"/>
    <col min="9995" max="9995" width="10.6640625" style="38" customWidth="1"/>
    <col min="9996" max="10240" width="8.88671875" style="38"/>
    <col min="10241" max="10241" width="4.44140625" style="38" customWidth="1"/>
    <col min="10242" max="10242" width="4.33203125" style="38" customWidth="1"/>
    <col min="10243" max="10243" width="4.6640625" style="38" customWidth="1"/>
    <col min="10244" max="10244" width="29.109375" style="38" customWidth="1"/>
    <col min="10245" max="10245" width="33.33203125" style="38" customWidth="1"/>
    <col min="10246" max="10246" width="11" style="38" customWidth="1"/>
    <col min="10247" max="10250" width="0" style="38" hidden="1" customWidth="1"/>
    <col min="10251" max="10251" width="10.6640625" style="38" customWidth="1"/>
    <col min="10252" max="10496" width="8.88671875" style="38"/>
    <col min="10497" max="10497" width="4.44140625" style="38" customWidth="1"/>
    <col min="10498" max="10498" width="4.33203125" style="38" customWidth="1"/>
    <col min="10499" max="10499" width="4.6640625" style="38" customWidth="1"/>
    <col min="10500" max="10500" width="29.109375" style="38" customWidth="1"/>
    <col min="10501" max="10501" width="33.33203125" style="38" customWidth="1"/>
    <col min="10502" max="10502" width="11" style="38" customWidth="1"/>
    <col min="10503" max="10506" width="0" style="38" hidden="1" customWidth="1"/>
    <col min="10507" max="10507" width="10.6640625" style="38" customWidth="1"/>
    <col min="10508" max="10752" width="8.88671875" style="38"/>
    <col min="10753" max="10753" width="4.44140625" style="38" customWidth="1"/>
    <col min="10754" max="10754" width="4.33203125" style="38" customWidth="1"/>
    <col min="10755" max="10755" width="4.6640625" style="38" customWidth="1"/>
    <col min="10756" max="10756" width="29.109375" style="38" customWidth="1"/>
    <col min="10757" max="10757" width="33.33203125" style="38" customWidth="1"/>
    <col min="10758" max="10758" width="11" style="38" customWidth="1"/>
    <col min="10759" max="10762" width="0" style="38" hidden="1" customWidth="1"/>
    <col min="10763" max="10763" width="10.6640625" style="38" customWidth="1"/>
    <col min="10764" max="11008" width="8.88671875" style="38"/>
    <col min="11009" max="11009" width="4.44140625" style="38" customWidth="1"/>
    <col min="11010" max="11010" width="4.33203125" style="38" customWidth="1"/>
    <col min="11011" max="11011" width="4.6640625" style="38" customWidth="1"/>
    <col min="11012" max="11012" width="29.109375" style="38" customWidth="1"/>
    <col min="11013" max="11013" width="33.33203125" style="38" customWidth="1"/>
    <col min="11014" max="11014" width="11" style="38" customWidth="1"/>
    <col min="11015" max="11018" width="0" style="38" hidden="1" customWidth="1"/>
    <col min="11019" max="11019" width="10.6640625" style="38" customWidth="1"/>
    <col min="11020" max="11264" width="8.88671875" style="38"/>
    <col min="11265" max="11265" width="4.44140625" style="38" customWidth="1"/>
    <col min="11266" max="11266" width="4.33203125" style="38" customWidth="1"/>
    <col min="11267" max="11267" width="4.6640625" style="38" customWidth="1"/>
    <col min="11268" max="11268" width="29.109375" style="38" customWidth="1"/>
    <col min="11269" max="11269" width="33.33203125" style="38" customWidth="1"/>
    <col min="11270" max="11270" width="11" style="38" customWidth="1"/>
    <col min="11271" max="11274" width="0" style="38" hidden="1" customWidth="1"/>
    <col min="11275" max="11275" width="10.6640625" style="38" customWidth="1"/>
    <col min="11276" max="11520" width="8.88671875" style="38"/>
    <col min="11521" max="11521" width="4.44140625" style="38" customWidth="1"/>
    <col min="11522" max="11522" width="4.33203125" style="38" customWidth="1"/>
    <col min="11523" max="11523" width="4.6640625" style="38" customWidth="1"/>
    <col min="11524" max="11524" width="29.109375" style="38" customWidth="1"/>
    <col min="11525" max="11525" width="33.33203125" style="38" customWidth="1"/>
    <col min="11526" max="11526" width="11" style="38" customWidth="1"/>
    <col min="11527" max="11530" width="0" style="38" hidden="1" customWidth="1"/>
    <col min="11531" max="11531" width="10.6640625" style="38" customWidth="1"/>
    <col min="11532" max="11776" width="8.88671875" style="38"/>
    <col min="11777" max="11777" width="4.44140625" style="38" customWidth="1"/>
    <col min="11778" max="11778" width="4.33203125" style="38" customWidth="1"/>
    <col min="11779" max="11779" width="4.6640625" style="38" customWidth="1"/>
    <col min="11780" max="11780" width="29.109375" style="38" customWidth="1"/>
    <col min="11781" max="11781" width="33.33203125" style="38" customWidth="1"/>
    <col min="11782" max="11782" width="11" style="38" customWidth="1"/>
    <col min="11783" max="11786" width="0" style="38" hidden="1" customWidth="1"/>
    <col min="11787" max="11787" width="10.6640625" style="38" customWidth="1"/>
    <col min="11788" max="12032" width="8.88671875" style="38"/>
    <col min="12033" max="12033" width="4.44140625" style="38" customWidth="1"/>
    <col min="12034" max="12034" width="4.33203125" style="38" customWidth="1"/>
    <col min="12035" max="12035" width="4.6640625" style="38" customWidth="1"/>
    <col min="12036" max="12036" width="29.109375" style="38" customWidth="1"/>
    <col min="12037" max="12037" width="33.33203125" style="38" customWidth="1"/>
    <col min="12038" max="12038" width="11" style="38" customWidth="1"/>
    <col min="12039" max="12042" width="0" style="38" hidden="1" customWidth="1"/>
    <col min="12043" max="12043" width="10.6640625" style="38" customWidth="1"/>
    <col min="12044" max="12288" width="8.88671875" style="38"/>
    <col min="12289" max="12289" width="4.44140625" style="38" customWidth="1"/>
    <col min="12290" max="12290" width="4.33203125" style="38" customWidth="1"/>
    <col min="12291" max="12291" width="4.6640625" style="38" customWidth="1"/>
    <col min="12292" max="12292" width="29.109375" style="38" customWidth="1"/>
    <col min="12293" max="12293" width="33.33203125" style="38" customWidth="1"/>
    <col min="12294" max="12294" width="11" style="38" customWidth="1"/>
    <col min="12295" max="12298" width="0" style="38" hidden="1" customWidth="1"/>
    <col min="12299" max="12299" width="10.6640625" style="38" customWidth="1"/>
    <col min="12300" max="12544" width="8.88671875" style="38"/>
    <col min="12545" max="12545" width="4.44140625" style="38" customWidth="1"/>
    <col min="12546" max="12546" width="4.33203125" style="38" customWidth="1"/>
    <col min="12547" max="12547" width="4.6640625" style="38" customWidth="1"/>
    <col min="12548" max="12548" width="29.109375" style="38" customWidth="1"/>
    <col min="12549" max="12549" width="33.33203125" style="38" customWidth="1"/>
    <col min="12550" max="12550" width="11" style="38" customWidth="1"/>
    <col min="12551" max="12554" width="0" style="38" hidden="1" customWidth="1"/>
    <col min="12555" max="12555" width="10.6640625" style="38" customWidth="1"/>
    <col min="12556" max="12800" width="8.88671875" style="38"/>
    <col min="12801" max="12801" width="4.44140625" style="38" customWidth="1"/>
    <col min="12802" max="12802" width="4.33203125" style="38" customWidth="1"/>
    <col min="12803" max="12803" width="4.6640625" style="38" customWidth="1"/>
    <col min="12804" max="12804" width="29.109375" style="38" customWidth="1"/>
    <col min="12805" max="12805" width="33.33203125" style="38" customWidth="1"/>
    <col min="12806" max="12806" width="11" style="38" customWidth="1"/>
    <col min="12807" max="12810" width="0" style="38" hidden="1" customWidth="1"/>
    <col min="12811" max="12811" width="10.6640625" style="38" customWidth="1"/>
    <col min="12812" max="13056" width="8.88671875" style="38"/>
    <col min="13057" max="13057" width="4.44140625" style="38" customWidth="1"/>
    <col min="13058" max="13058" width="4.33203125" style="38" customWidth="1"/>
    <col min="13059" max="13059" width="4.6640625" style="38" customWidth="1"/>
    <col min="13060" max="13060" width="29.109375" style="38" customWidth="1"/>
    <col min="13061" max="13061" width="33.33203125" style="38" customWidth="1"/>
    <col min="13062" max="13062" width="11" style="38" customWidth="1"/>
    <col min="13063" max="13066" width="0" style="38" hidden="1" customWidth="1"/>
    <col min="13067" max="13067" width="10.6640625" style="38" customWidth="1"/>
    <col min="13068" max="13312" width="8.88671875" style="38"/>
    <col min="13313" max="13313" width="4.44140625" style="38" customWidth="1"/>
    <col min="13314" max="13314" width="4.33203125" style="38" customWidth="1"/>
    <col min="13315" max="13315" width="4.6640625" style="38" customWidth="1"/>
    <col min="13316" max="13316" width="29.109375" style="38" customWidth="1"/>
    <col min="13317" max="13317" width="33.33203125" style="38" customWidth="1"/>
    <col min="13318" max="13318" width="11" style="38" customWidth="1"/>
    <col min="13319" max="13322" width="0" style="38" hidden="1" customWidth="1"/>
    <col min="13323" max="13323" width="10.6640625" style="38" customWidth="1"/>
    <col min="13324" max="13568" width="8.88671875" style="38"/>
    <col min="13569" max="13569" width="4.44140625" style="38" customWidth="1"/>
    <col min="13570" max="13570" width="4.33203125" style="38" customWidth="1"/>
    <col min="13571" max="13571" width="4.6640625" style="38" customWidth="1"/>
    <col min="13572" max="13572" width="29.109375" style="38" customWidth="1"/>
    <col min="13573" max="13573" width="33.33203125" style="38" customWidth="1"/>
    <col min="13574" max="13574" width="11" style="38" customWidth="1"/>
    <col min="13575" max="13578" width="0" style="38" hidden="1" customWidth="1"/>
    <col min="13579" max="13579" width="10.6640625" style="38" customWidth="1"/>
    <col min="13580" max="13824" width="8.88671875" style="38"/>
    <col min="13825" max="13825" width="4.44140625" style="38" customWidth="1"/>
    <col min="13826" max="13826" width="4.33203125" style="38" customWidth="1"/>
    <col min="13827" max="13827" width="4.6640625" style="38" customWidth="1"/>
    <col min="13828" max="13828" width="29.109375" style="38" customWidth="1"/>
    <col min="13829" max="13829" width="33.33203125" style="38" customWidth="1"/>
    <col min="13830" max="13830" width="11" style="38" customWidth="1"/>
    <col min="13831" max="13834" width="0" style="38" hidden="1" customWidth="1"/>
    <col min="13835" max="13835" width="10.6640625" style="38" customWidth="1"/>
    <col min="13836" max="14080" width="8.88671875" style="38"/>
    <col min="14081" max="14081" width="4.44140625" style="38" customWidth="1"/>
    <col min="14082" max="14082" width="4.33203125" style="38" customWidth="1"/>
    <col min="14083" max="14083" width="4.6640625" style="38" customWidth="1"/>
    <col min="14084" max="14084" width="29.109375" style="38" customWidth="1"/>
    <col min="14085" max="14085" width="33.33203125" style="38" customWidth="1"/>
    <col min="14086" max="14086" width="11" style="38" customWidth="1"/>
    <col min="14087" max="14090" width="0" style="38" hidden="1" customWidth="1"/>
    <col min="14091" max="14091" width="10.6640625" style="38" customWidth="1"/>
    <col min="14092" max="14336" width="8.88671875" style="38"/>
    <col min="14337" max="14337" width="4.44140625" style="38" customWidth="1"/>
    <col min="14338" max="14338" width="4.33203125" style="38" customWidth="1"/>
    <col min="14339" max="14339" width="4.6640625" style="38" customWidth="1"/>
    <col min="14340" max="14340" width="29.109375" style="38" customWidth="1"/>
    <col min="14341" max="14341" width="33.33203125" style="38" customWidth="1"/>
    <col min="14342" max="14342" width="11" style="38" customWidth="1"/>
    <col min="14343" max="14346" width="0" style="38" hidden="1" customWidth="1"/>
    <col min="14347" max="14347" width="10.6640625" style="38" customWidth="1"/>
    <col min="14348" max="14592" width="8.88671875" style="38"/>
    <col min="14593" max="14593" width="4.44140625" style="38" customWidth="1"/>
    <col min="14594" max="14594" width="4.33203125" style="38" customWidth="1"/>
    <col min="14595" max="14595" width="4.6640625" style="38" customWidth="1"/>
    <col min="14596" max="14596" width="29.109375" style="38" customWidth="1"/>
    <col min="14597" max="14597" width="33.33203125" style="38" customWidth="1"/>
    <col min="14598" max="14598" width="11" style="38" customWidth="1"/>
    <col min="14599" max="14602" width="0" style="38" hidden="1" customWidth="1"/>
    <col min="14603" max="14603" width="10.6640625" style="38" customWidth="1"/>
    <col min="14604" max="14848" width="8.88671875" style="38"/>
    <col min="14849" max="14849" width="4.44140625" style="38" customWidth="1"/>
    <col min="14850" max="14850" width="4.33203125" style="38" customWidth="1"/>
    <col min="14851" max="14851" width="4.6640625" style="38" customWidth="1"/>
    <col min="14852" max="14852" width="29.109375" style="38" customWidth="1"/>
    <col min="14853" max="14853" width="33.33203125" style="38" customWidth="1"/>
    <col min="14854" max="14854" width="11" style="38" customWidth="1"/>
    <col min="14855" max="14858" width="0" style="38" hidden="1" customWidth="1"/>
    <col min="14859" max="14859" width="10.6640625" style="38" customWidth="1"/>
    <col min="14860" max="15104" width="8.88671875" style="38"/>
    <col min="15105" max="15105" width="4.44140625" style="38" customWidth="1"/>
    <col min="15106" max="15106" width="4.33203125" style="38" customWidth="1"/>
    <col min="15107" max="15107" width="4.6640625" style="38" customWidth="1"/>
    <col min="15108" max="15108" width="29.109375" style="38" customWidth="1"/>
    <col min="15109" max="15109" width="33.33203125" style="38" customWidth="1"/>
    <col min="15110" max="15110" width="11" style="38" customWidth="1"/>
    <col min="15111" max="15114" width="0" style="38" hidden="1" customWidth="1"/>
    <col min="15115" max="15115" width="10.6640625" style="38" customWidth="1"/>
    <col min="15116" max="15360" width="8.88671875" style="38"/>
    <col min="15361" max="15361" width="4.44140625" style="38" customWidth="1"/>
    <col min="15362" max="15362" width="4.33203125" style="38" customWidth="1"/>
    <col min="15363" max="15363" width="4.6640625" style="38" customWidth="1"/>
    <col min="15364" max="15364" width="29.109375" style="38" customWidth="1"/>
    <col min="15365" max="15365" width="33.33203125" style="38" customWidth="1"/>
    <col min="15366" max="15366" width="11" style="38" customWidth="1"/>
    <col min="15367" max="15370" width="0" style="38" hidden="1" customWidth="1"/>
    <col min="15371" max="15371" width="10.6640625" style="38" customWidth="1"/>
    <col min="15372" max="15616" width="8.88671875" style="38"/>
    <col min="15617" max="15617" width="4.44140625" style="38" customWidth="1"/>
    <col min="15618" max="15618" width="4.33203125" style="38" customWidth="1"/>
    <col min="15619" max="15619" width="4.6640625" style="38" customWidth="1"/>
    <col min="15620" max="15620" width="29.109375" style="38" customWidth="1"/>
    <col min="15621" max="15621" width="33.33203125" style="38" customWidth="1"/>
    <col min="15622" max="15622" width="11" style="38" customWidth="1"/>
    <col min="15623" max="15626" width="0" style="38" hidden="1" customWidth="1"/>
    <col min="15627" max="15627" width="10.6640625" style="38" customWidth="1"/>
    <col min="15628" max="15872" width="8.88671875" style="38"/>
    <col min="15873" max="15873" width="4.44140625" style="38" customWidth="1"/>
    <col min="15874" max="15874" width="4.33203125" style="38" customWidth="1"/>
    <col min="15875" max="15875" width="4.6640625" style="38" customWidth="1"/>
    <col min="15876" max="15876" width="29.109375" style="38" customWidth="1"/>
    <col min="15877" max="15877" width="33.33203125" style="38" customWidth="1"/>
    <col min="15878" max="15878" width="11" style="38" customWidth="1"/>
    <col min="15879" max="15882" width="0" style="38" hidden="1" customWidth="1"/>
    <col min="15883" max="15883" width="10.6640625" style="38" customWidth="1"/>
    <col min="15884" max="16128" width="8.88671875" style="38"/>
    <col min="16129" max="16129" width="4.44140625" style="38" customWidth="1"/>
    <col min="16130" max="16130" width="4.33203125" style="38" customWidth="1"/>
    <col min="16131" max="16131" width="4.6640625" style="38" customWidth="1"/>
    <col min="16132" max="16132" width="29.109375" style="38" customWidth="1"/>
    <col min="16133" max="16133" width="33.33203125" style="38" customWidth="1"/>
    <col min="16134" max="16134" width="11" style="38" customWidth="1"/>
    <col min="16135" max="16138" width="0" style="38" hidden="1" customWidth="1"/>
    <col min="16139" max="16139" width="10.6640625" style="38" customWidth="1"/>
    <col min="16140" max="16384" width="8.88671875" style="38"/>
  </cols>
  <sheetData>
    <row r="1" spans="1:18" s="34" customFormat="1" ht="14.1" customHeight="1" x14ac:dyDescent="0.25">
      <c r="A1" s="33"/>
      <c r="B1" s="33"/>
      <c r="C1" s="33"/>
      <c r="D1" s="33"/>
      <c r="E1" s="33"/>
      <c r="F1" s="33"/>
      <c r="G1" s="33"/>
      <c r="H1" s="33"/>
      <c r="I1" s="386" t="s">
        <v>63</v>
      </c>
      <c r="J1" s="386"/>
      <c r="K1" s="386"/>
      <c r="L1" s="386"/>
      <c r="M1" s="386"/>
      <c r="N1" s="386"/>
      <c r="O1" s="386"/>
      <c r="P1" s="386"/>
      <c r="Q1" s="386"/>
      <c r="R1" s="386"/>
    </row>
    <row r="2" spans="1:18" s="34" customFormat="1" ht="14.1" customHeight="1" x14ac:dyDescent="0.25">
      <c r="A2" s="33"/>
      <c r="B2" s="33"/>
      <c r="C2" s="33"/>
      <c r="D2" s="33"/>
      <c r="E2" s="33"/>
      <c r="F2" s="33"/>
      <c r="G2" s="33"/>
      <c r="H2" s="33"/>
      <c r="I2" s="386" t="s">
        <v>0</v>
      </c>
      <c r="J2" s="386"/>
      <c r="K2" s="386"/>
      <c r="L2" s="386"/>
      <c r="M2" s="386"/>
      <c r="N2" s="386"/>
      <c r="O2" s="386"/>
      <c r="P2" s="386"/>
      <c r="Q2" s="386"/>
      <c r="R2" s="386"/>
    </row>
    <row r="3" spans="1:18" s="34" customFormat="1" ht="14.1" customHeight="1" x14ac:dyDescent="0.25">
      <c r="A3" s="33"/>
      <c r="B3" s="33"/>
      <c r="C3" s="33"/>
      <c r="D3" s="33"/>
      <c r="E3" s="33"/>
      <c r="F3" s="33"/>
      <c r="G3" s="33"/>
      <c r="H3" s="33"/>
      <c r="I3" s="387" t="s">
        <v>22</v>
      </c>
      <c r="J3" s="387"/>
      <c r="K3" s="387"/>
      <c r="L3" s="387"/>
      <c r="M3" s="387"/>
      <c r="N3" s="387"/>
      <c r="O3" s="387"/>
      <c r="P3" s="387"/>
      <c r="Q3" s="387"/>
      <c r="R3" s="387"/>
    </row>
    <row r="4" spans="1:18" s="34" customFormat="1" ht="14.1" customHeight="1" x14ac:dyDescent="0.25">
      <c r="A4" s="33"/>
      <c r="B4" s="33"/>
      <c r="C4" s="33"/>
      <c r="D4" s="33"/>
      <c r="E4" s="33"/>
      <c r="F4" s="33"/>
      <c r="G4" s="33"/>
      <c r="I4" s="388" t="s">
        <v>23</v>
      </c>
      <c r="J4" s="388"/>
      <c r="K4" s="388"/>
      <c r="L4" s="388"/>
      <c r="M4" s="388"/>
      <c r="N4" s="388"/>
      <c r="O4" s="388"/>
      <c r="P4" s="388"/>
      <c r="Q4" s="388"/>
      <c r="R4" s="388"/>
    </row>
    <row r="5" spans="1:18" s="34" customFormat="1" ht="14.1" customHeight="1" x14ac:dyDescent="0.25">
      <c r="A5" s="33"/>
      <c r="B5" s="33"/>
      <c r="C5" s="33"/>
      <c r="D5" s="35"/>
      <c r="E5" s="35"/>
      <c r="F5" s="35"/>
      <c r="G5" s="35"/>
      <c r="I5" s="389" t="s">
        <v>24</v>
      </c>
      <c r="J5" s="389"/>
      <c r="K5" s="389"/>
      <c r="L5" s="389"/>
      <c r="M5" s="389"/>
      <c r="N5" s="389"/>
      <c r="O5" s="389"/>
      <c r="P5" s="389"/>
      <c r="Q5" s="389"/>
      <c r="R5" s="389"/>
    </row>
    <row r="6" spans="1:18" s="34" customFormat="1" ht="14.1" customHeight="1" x14ac:dyDescent="0.25">
      <c r="A6" s="33"/>
      <c r="B6" s="33"/>
      <c r="C6" s="33"/>
      <c r="D6" s="35"/>
      <c r="E6" s="35"/>
      <c r="F6" s="35"/>
      <c r="G6" s="35"/>
      <c r="H6" s="35"/>
      <c r="I6" s="35"/>
      <c r="J6" s="35"/>
      <c r="K6" s="33"/>
    </row>
    <row r="7" spans="1:18" s="34" customFormat="1" ht="14.1" customHeight="1" x14ac:dyDescent="0.25">
      <c r="A7" s="395" t="s">
        <v>64</v>
      </c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</row>
    <row r="8" spans="1:18" s="34" customFormat="1" ht="14.1" customHeight="1" x14ac:dyDescent="0.25">
      <c r="A8" s="33"/>
      <c r="B8" s="33"/>
      <c r="C8" s="33"/>
      <c r="D8" s="35"/>
      <c r="E8" s="35"/>
      <c r="F8" s="35"/>
      <c r="G8" s="35"/>
      <c r="H8" s="35"/>
      <c r="I8" s="35"/>
      <c r="J8" s="35"/>
      <c r="K8" s="35"/>
    </row>
    <row r="9" spans="1:18" ht="63" customHeight="1" x14ac:dyDescent="0.25">
      <c r="A9" s="377" t="s">
        <v>2</v>
      </c>
      <c r="B9" s="377"/>
      <c r="C9" s="377" t="s">
        <v>65</v>
      </c>
      <c r="D9" s="377" t="s">
        <v>66</v>
      </c>
      <c r="E9" s="377" t="s">
        <v>67</v>
      </c>
      <c r="F9" s="377" t="s">
        <v>68</v>
      </c>
      <c r="G9" s="377" t="s">
        <v>60</v>
      </c>
      <c r="H9" s="377" t="s">
        <v>61</v>
      </c>
      <c r="I9" s="377" t="s">
        <v>25</v>
      </c>
      <c r="J9" s="377" t="s">
        <v>26</v>
      </c>
      <c r="K9" s="377" t="s">
        <v>27</v>
      </c>
      <c r="L9" s="393" t="s">
        <v>28</v>
      </c>
      <c r="M9" s="393" t="s">
        <v>29</v>
      </c>
      <c r="N9" s="393" t="s">
        <v>30</v>
      </c>
      <c r="O9" s="393" t="s">
        <v>31</v>
      </c>
      <c r="P9" s="393" t="s">
        <v>32</v>
      </c>
      <c r="Q9" s="393" t="s">
        <v>33</v>
      </c>
      <c r="R9" s="393" t="s">
        <v>34</v>
      </c>
    </row>
    <row r="10" spans="1:18" x14ac:dyDescent="0.25">
      <c r="A10" s="37" t="s">
        <v>6</v>
      </c>
      <c r="B10" s="37" t="s">
        <v>7</v>
      </c>
      <c r="C10" s="377"/>
      <c r="D10" s="377"/>
      <c r="E10" s="377"/>
      <c r="F10" s="377"/>
      <c r="G10" s="377"/>
      <c r="H10" s="377"/>
      <c r="I10" s="377"/>
      <c r="J10" s="377"/>
      <c r="K10" s="377"/>
      <c r="L10" s="394"/>
      <c r="M10" s="394"/>
      <c r="N10" s="394"/>
      <c r="O10" s="394"/>
      <c r="P10" s="394"/>
      <c r="Q10" s="394"/>
      <c r="R10" s="394"/>
    </row>
    <row r="11" spans="1:18" x14ac:dyDescent="0.25">
      <c r="A11" s="39"/>
      <c r="B11" s="39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8" x14ac:dyDescent="0.25">
      <c r="A12" s="392" t="s">
        <v>102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</row>
    <row r="13" spans="1:18" x14ac:dyDescent="0.25">
      <c r="A13" s="39"/>
      <c r="B13" s="39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8" x14ac:dyDescent="0.25">
      <c r="A14" s="39"/>
      <c r="B14" s="39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8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</sheetData>
  <mergeCells count="24">
    <mergeCell ref="K9:K10"/>
    <mergeCell ref="L9:L10"/>
    <mergeCell ref="A7:R7"/>
    <mergeCell ref="I1:R1"/>
    <mergeCell ref="I2:R2"/>
    <mergeCell ref="I3:R3"/>
    <mergeCell ref="I4:R4"/>
    <mergeCell ref="I5:R5"/>
    <mergeCell ref="A12:R12"/>
    <mergeCell ref="N9:N10"/>
    <mergeCell ref="O9:O10"/>
    <mergeCell ref="P9:P10"/>
    <mergeCell ref="Q9:Q10"/>
    <mergeCell ref="R9:R10"/>
    <mergeCell ref="M9:M10"/>
    <mergeCell ref="A9:B9"/>
    <mergeCell ref="C9:C10"/>
    <mergeCell ref="D9:D10"/>
    <mergeCell ref="E9:E10"/>
    <mergeCell ref="F9:F10"/>
    <mergeCell ref="G9:G10"/>
    <mergeCell ref="H9:H10"/>
    <mergeCell ref="I9:I10"/>
    <mergeCell ref="J9:J10"/>
  </mergeCells>
  <pageMargins left="0.59055118110236227" right="0.59055118110236227" top="0.78740157480314965" bottom="0.78740157480314965" header="0.31496062992125984" footer="0.31496062992125984"/>
  <pageSetup paperSize="9" fitToHeight="0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4D4C-E72F-4E62-B0D5-A10660551209}">
  <sheetPr>
    <tabColor rgb="FF99FFCC"/>
  </sheetPr>
  <dimension ref="A1:W53"/>
  <sheetViews>
    <sheetView view="pageBreakPreview" topLeftCell="A9" zoomScale="90" zoomScaleNormal="100" zoomScaleSheetLayoutView="90" workbookViewId="0">
      <selection activeCell="B20" sqref="B20"/>
    </sheetView>
  </sheetViews>
  <sheetFormatPr defaultRowHeight="13.8" x14ac:dyDescent="0.25"/>
  <cols>
    <col min="1" max="1" width="4" style="41" customWidth="1"/>
    <col min="2" max="2" width="3.33203125" style="41" customWidth="1"/>
    <col min="3" max="3" width="3.5546875" style="41" customWidth="1"/>
    <col min="4" max="5" width="3.109375" style="41" customWidth="1"/>
    <col min="6" max="6" width="37.5546875" style="92" customWidth="1"/>
    <col min="7" max="7" width="26" style="41" customWidth="1"/>
    <col min="8" max="8" width="4.6640625" style="41" customWidth="1"/>
    <col min="9" max="9" width="3.33203125" style="41" customWidth="1"/>
    <col min="10" max="10" width="3.44140625" style="41" customWidth="1"/>
    <col min="11" max="11" width="9.88671875" style="41" customWidth="1"/>
    <col min="12" max="12" width="4.44140625" style="41" customWidth="1"/>
    <col min="13" max="14" width="9.6640625" style="41" hidden="1" customWidth="1"/>
    <col min="15" max="15" width="9.5546875" style="43" hidden="1" customWidth="1"/>
    <col min="16" max="16" width="9.5546875" style="89" hidden="1" customWidth="1"/>
    <col min="17" max="17" width="9.44140625" style="90" customWidth="1"/>
    <col min="18" max="18" width="8.88671875" style="90" customWidth="1"/>
    <col min="19" max="19" width="8.88671875" style="91" customWidth="1"/>
    <col min="20" max="21" width="8.88671875" style="92"/>
    <col min="22" max="22" width="15.6640625" style="41" customWidth="1"/>
    <col min="23" max="254" width="8.88671875" style="41"/>
    <col min="255" max="255" width="4" style="41" customWidth="1"/>
    <col min="256" max="256" width="3.33203125" style="41" customWidth="1"/>
    <col min="257" max="257" width="3.5546875" style="41" customWidth="1"/>
    <col min="258" max="258" width="3.109375" style="41" customWidth="1"/>
    <col min="259" max="259" width="37.5546875" style="41" customWidth="1"/>
    <col min="260" max="260" width="26" style="41" customWidth="1"/>
    <col min="261" max="261" width="4.6640625" style="41" customWidth="1"/>
    <col min="262" max="262" width="3.33203125" style="41" customWidth="1"/>
    <col min="263" max="263" width="3.44140625" style="41" customWidth="1"/>
    <col min="264" max="264" width="9.109375" style="41" customWidth="1"/>
    <col min="265" max="265" width="4.44140625" style="41" customWidth="1"/>
    <col min="266" max="269" width="0" style="41" hidden="1" customWidth="1"/>
    <col min="270" max="270" width="9.6640625" style="41" customWidth="1"/>
    <col min="271" max="272" width="9.5546875" style="41" customWidth="1"/>
    <col min="273" max="273" width="9.44140625" style="41" customWidth="1"/>
    <col min="274" max="510" width="8.88671875" style="41"/>
    <col min="511" max="511" width="4" style="41" customWidth="1"/>
    <col min="512" max="512" width="3.33203125" style="41" customWidth="1"/>
    <col min="513" max="513" width="3.5546875" style="41" customWidth="1"/>
    <col min="514" max="514" width="3.109375" style="41" customWidth="1"/>
    <col min="515" max="515" width="37.5546875" style="41" customWidth="1"/>
    <col min="516" max="516" width="26" style="41" customWidth="1"/>
    <col min="517" max="517" width="4.6640625" style="41" customWidth="1"/>
    <col min="518" max="518" width="3.33203125" style="41" customWidth="1"/>
    <col min="519" max="519" width="3.44140625" style="41" customWidth="1"/>
    <col min="520" max="520" width="9.109375" style="41" customWidth="1"/>
    <col min="521" max="521" width="4.44140625" style="41" customWidth="1"/>
    <col min="522" max="525" width="0" style="41" hidden="1" customWidth="1"/>
    <col min="526" max="526" width="9.6640625" style="41" customWidth="1"/>
    <col min="527" max="528" width="9.5546875" style="41" customWidth="1"/>
    <col min="529" max="529" width="9.44140625" style="41" customWidth="1"/>
    <col min="530" max="766" width="8.88671875" style="41"/>
    <col min="767" max="767" width="4" style="41" customWidth="1"/>
    <col min="768" max="768" width="3.33203125" style="41" customWidth="1"/>
    <col min="769" max="769" width="3.5546875" style="41" customWidth="1"/>
    <col min="770" max="770" width="3.109375" style="41" customWidth="1"/>
    <col min="771" max="771" width="37.5546875" style="41" customWidth="1"/>
    <col min="772" max="772" width="26" style="41" customWidth="1"/>
    <col min="773" max="773" width="4.6640625" style="41" customWidth="1"/>
    <col min="774" max="774" width="3.33203125" style="41" customWidth="1"/>
    <col min="775" max="775" width="3.44140625" style="41" customWidth="1"/>
    <col min="776" max="776" width="9.109375" style="41" customWidth="1"/>
    <col min="777" max="777" width="4.44140625" style="41" customWidth="1"/>
    <col min="778" max="781" width="0" style="41" hidden="1" customWidth="1"/>
    <col min="782" max="782" width="9.6640625" style="41" customWidth="1"/>
    <col min="783" max="784" width="9.5546875" style="41" customWidth="1"/>
    <col min="785" max="785" width="9.44140625" style="41" customWidth="1"/>
    <col min="786" max="1022" width="8.88671875" style="41"/>
    <col min="1023" max="1023" width="4" style="41" customWidth="1"/>
    <col min="1024" max="1024" width="3.33203125" style="41" customWidth="1"/>
    <col min="1025" max="1025" width="3.5546875" style="41" customWidth="1"/>
    <col min="1026" max="1026" width="3.109375" style="41" customWidth="1"/>
    <col min="1027" max="1027" width="37.5546875" style="41" customWidth="1"/>
    <col min="1028" max="1028" width="26" style="41" customWidth="1"/>
    <col min="1029" max="1029" width="4.6640625" style="41" customWidth="1"/>
    <col min="1030" max="1030" width="3.33203125" style="41" customWidth="1"/>
    <col min="1031" max="1031" width="3.44140625" style="41" customWidth="1"/>
    <col min="1032" max="1032" width="9.109375" style="41" customWidth="1"/>
    <col min="1033" max="1033" width="4.44140625" style="41" customWidth="1"/>
    <col min="1034" max="1037" width="0" style="41" hidden="1" customWidth="1"/>
    <col min="1038" max="1038" width="9.6640625" style="41" customWidth="1"/>
    <col min="1039" max="1040" width="9.5546875" style="41" customWidth="1"/>
    <col min="1041" max="1041" width="9.44140625" style="41" customWidth="1"/>
    <col min="1042" max="1278" width="8.88671875" style="41"/>
    <col min="1279" max="1279" width="4" style="41" customWidth="1"/>
    <col min="1280" max="1280" width="3.33203125" style="41" customWidth="1"/>
    <col min="1281" max="1281" width="3.5546875" style="41" customWidth="1"/>
    <col min="1282" max="1282" width="3.109375" style="41" customWidth="1"/>
    <col min="1283" max="1283" width="37.5546875" style="41" customWidth="1"/>
    <col min="1284" max="1284" width="26" style="41" customWidth="1"/>
    <col min="1285" max="1285" width="4.6640625" style="41" customWidth="1"/>
    <col min="1286" max="1286" width="3.33203125" style="41" customWidth="1"/>
    <col min="1287" max="1287" width="3.44140625" style="41" customWidth="1"/>
    <col min="1288" max="1288" width="9.109375" style="41" customWidth="1"/>
    <col min="1289" max="1289" width="4.44140625" style="41" customWidth="1"/>
    <col min="1290" max="1293" width="0" style="41" hidden="1" customWidth="1"/>
    <col min="1294" max="1294" width="9.6640625" style="41" customWidth="1"/>
    <col min="1295" max="1296" width="9.5546875" style="41" customWidth="1"/>
    <col min="1297" max="1297" width="9.44140625" style="41" customWidth="1"/>
    <col min="1298" max="1534" width="8.88671875" style="41"/>
    <col min="1535" max="1535" width="4" style="41" customWidth="1"/>
    <col min="1536" max="1536" width="3.33203125" style="41" customWidth="1"/>
    <col min="1537" max="1537" width="3.5546875" style="41" customWidth="1"/>
    <col min="1538" max="1538" width="3.109375" style="41" customWidth="1"/>
    <col min="1539" max="1539" width="37.5546875" style="41" customWidth="1"/>
    <col min="1540" max="1540" width="26" style="41" customWidth="1"/>
    <col min="1541" max="1541" width="4.6640625" style="41" customWidth="1"/>
    <col min="1542" max="1542" width="3.33203125" style="41" customWidth="1"/>
    <col min="1543" max="1543" width="3.44140625" style="41" customWidth="1"/>
    <col min="1544" max="1544" width="9.109375" style="41" customWidth="1"/>
    <col min="1545" max="1545" width="4.44140625" style="41" customWidth="1"/>
    <col min="1546" max="1549" width="0" style="41" hidden="1" customWidth="1"/>
    <col min="1550" max="1550" width="9.6640625" style="41" customWidth="1"/>
    <col min="1551" max="1552" width="9.5546875" style="41" customWidth="1"/>
    <col min="1553" max="1553" width="9.44140625" style="41" customWidth="1"/>
    <col min="1554" max="1790" width="8.88671875" style="41"/>
    <col min="1791" max="1791" width="4" style="41" customWidth="1"/>
    <col min="1792" max="1792" width="3.33203125" style="41" customWidth="1"/>
    <col min="1793" max="1793" width="3.5546875" style="41" customWidth="1"/>
    <col min="1794" max="1794" width="3.109375" style="41" customWidth="1"/>
    <col min="1795" max="1795" width="37.5546875" style="41" customWidth="1"/>
    <col min="1796" max="1796" width="26" style="41" customWidth="1"/>
    <col min="1797" max="1797" width="4.6640625" style="41" customWidth="1"/>
    <col min="1798" max="1798" width="3.33203125" style="41" customWidth="1"/>
    <col min="1799" max="1799" width="3.44140625" style="41" customWidth="1"/>
    <col min="1800" max="1800" width="9.109375" style="41" customWidth="1"/>
    <col min="1801" max="1801" width="4.44140625" style="41" customWidth="1"/>
    <col min="1802" max="1805" width="0" style="41" hidden="1" customWidth="1"/>
    <col min="1806" max="1806" width="9.6640625" style="41" customWidth="1"/>
    <col min="1807" max="1808" width="9.5546875" style="41" customWidth="1"/>
    <col min="1809" max="1809" width="9.44140625" style="41" customWidth="1"/>
    <col min="1810" max="2046" width="8.88671875" style="41"/>
    <col min="2047" max="2047" width="4" style="41" customWidth="1"/>
    <col min="2048" max="2048" width="3.33203125" style="41" customWidth="1"/>
    <col min="2049" max="2049" width="3.5546875" style="41" customWidth="1"/>
    <col min="2050" max="2050" width="3.109375" style="41" customWidth="1"/>
    <col min="2051" max="2051" width="37.5546875" style="41" customWidth="1"/>
    <col min="2052" max="2052" width="26" style="41" customWidth="1"/>
    <col min="2053" max="2053" width="4.6640625" style="41" customWidth="1"/>
    <col min="2054" max="2054" width="3.33203125" style="41" customWidth="1"/>
    <col min="2055" max="2055" width="3.44140625" style="41" customWidth="1"/>
    <col min="2056" max="2056" width="9.109375" style="41" customWidth="1"/>
    <col min="2057" max="2057" width="4.44140625" style="41" customWidth="1"/>
    <col min="2058" max="2061" width="0" style="41" hidden="1" customWidth="1"/>
    <col min="2062" max="2062" width="9.6640625" style="41" customWidth="1"/>
    <col min="2063" max="2064" width="9.5546875" style="41" customWidth="1"/>
    <col min="2065" max="2065" width="9.44140625" style="41" customWidth="1"/>
    <col min="2066" max="2302" width="8.88671875" style="41"/>
    <col min="2303" max="2303" width="4" style="41" customWidth="1"/>
    <col min="2304" max="2304" width="3.33203125" style="41" customWidth="1"/>
    <col min="2305" max="2305" width="3.5546875" style="41" customWidth="1"/>
    <col min="2306" max="2306" width="3.109375" style="41" customWidth="1"/>
    <col min="2307" max="2307" width="37.5546875" style="41" customWidth="1"/>
    <col min="2308" max="2308" width="26" style="41" customWidth="1"/>
    <col min="2309" max="2309" width="4.6640625" style="41" customWidth="1"/>
    <col min="2310" max="2310" width="3.33203125" style="41" customWidth="1"/>
    <col min="2311" max="2311" width="3.44140625" style="41" customWidth="1"/>
    <col min="2312" max="2312" width="9.109375" style="41" customWidth="1"/>
    <col min="2313" max="2313" width="4.44140625" style="41" customWidth="1"/>
    <col min="2314" max="2317" width="0" style="41" hidden="1" customWidth="1"/>
    <col min="2318" max="2318" width="9.6640625" style="41" customWidth="1"/>
    <col min="2319" max="2320" width="9.5546875" style="41" customWidth="1"/>
    <col min="2321" max="2321" width="9.44140625" style="41" customWidth="1"/>
    <col min="2322" max="2558" width="8.88671875" style="41"/>
    <col min="2559" max="2559" width="4" style="41" customWidth="1"/>
    <col min="2560" max="2560" width="3.33203125" style="41" customWidth="1"/>
    <col min="2561" max="2561" width="3.5546875" style="41" customWidth="1"/>
    <col min="2562" max="2562" width="3.109375" style="41" customWidth="1"/>
    <col min="2563" max="2563" width="37.5546875" style="41" customWidth="1"/>
    <col min="2564" max="2564" width="26" style="41" customWidth="1"/>
    <col min="2565" max="2565" width="4.6640625" style="41" customWidth="1"/>
    <col min="2566" max="2566" width="3.33203125" style="41" customWidth="1"/>
    <col min="2567" max="2567" width="3.44140625" style="41" customWidth="1"/>
    <col min="2568" max="2568" width="9.109375" style="41" customWidth="1"/>
    <col min="2569" max="2569" width="4.44140625" style="41" customWidth="1"/>
    <col min="2570" max="2573" width="0" style="41" hidden="1" customWidth="1"/>
    <col min="2574" max="2574" width="9.6640625" style="41" customWidth="1"/>
    <col min="2575" max="2576" width="9.5546875" style="41" customWidth="1"/>
    <col min="2577" max="2577" width="9.44140625" style="41" customWidth="1"/>
    <col min="2578" max="2814" width="8.88671875" style="41"/>
    <col min="2815" max="2815" width="4" style="41" customWidth="1"/>
    <col min="2816" max="2816" width="3.33203125" style="41" customWidth="1"/>
    <col min="2817" max="2817" width="3.5546875" style="41" customWidth="1"/>
    <col min="2818" max="2818" width="3.109375" style="41" customWidth="1"/>
    <col min="2819" max="2819" width="37.5546875" style="41" customWidth="1"/>
    <col min="2820" max="2820" width="26" style="41" customWidth="1"/>
    <col min="2821" max="2821" width="4.6640625" style="41" customWidth="1"/>
    <col min="2822" max="2822" width="3.33203125" style="41" customWidth="1"/>
    <col min="2823" max="2823" width="3.44140625" style="41" customWidth="1"/>
    <col min="2824" max="2824" width="9.109375" style="41" customWidth="1"/>
    <col min="2825" max="2825" width="4.44140625" style="41" customWidth="1"/>
    <col min="2826" max="2829" width="0" style="41" hidden="1" customWidth="1"/>
    <col min="2830" max="2830" width="9.6640625" style="41" customWidth="1"/>
    <col min="2831" max="2832" width="9.5546875" style="41" customWidth="1"/>
    <col min="2833" max="2833" width="9.44140625" style="41" customWidth="1"/>
    <col min="2834" max="3070" width="8.88671875" style="41"/>
    <col min="3071" max="3071" width="4" style="41" customWidth="1"/>
    <col min="3072" max="3072" width="3.33203125" style="41" customWidth="1"/>
    <col min="3073" max="3073" width="3.5546875" style="41" customWidth="1"/>
    <col min="3074" max="3074" width="3.109375" style="41" customWidth="1"/>
    <col min="3075" max="3075" width="37.5546875" style="41" customWidth="1"/>
    <col min="3076" max="3076" width="26" style="41" customWidth="1"/>
    <col min="3077" max="3077" width="4.6640625" style="41" customWidth="1"/>
    <col min="3078" max="3078" width="3.33203125" style="41" customWidth="1"/>
    <col min="3079" max="3079" width="3.44140625" style="41" customWidth="1"/>
    <col min="3080" max="3080" width="9.109375" style="41" customWidth="1"/>
    <col min="3081" max="3081" width="4.44140625" style="41" customWidth="1"/>
    <col min="3082" max="3085" width="0" style="41" hidden="1" customWidth="1"/>
    <col min="3086" max="3086" width="9.6640625" style="41" customWidth="1"/>
    <col min="3087" max="3088" width="9.5546875" style="41" customWidth="1"/>
    <col min="3089" max="3089" width="9.44140625" style="41" customWidth="1"/>
    <col min="3090" max="3326" width="8.88671875" style="41"/>
    <col min="3327" max="3327" width="4" style="41" customWidth="1"/>
    <col min="3328" max="3328" width="3.33203125" style="41" customWidth="1"/>
    <col min="3329" max="3329" width="3.5546875" style="41" customWidth="1"/>
    <col min="3330" max="3330" width="3.109375" style="41" customWidth="1"/>
    <col min="3331" max="3331" width="37.5546875" style="41" customWidth="1"/>
    <col min="3332" max="3332" width="26" style="41" customWidth="1"/>
    <col min="3333" max="3333" width="4.6640625" style="41" customWidth="1"/>
    <col min="3334" max="3334" width="3.33203125" style="41" customWidth="1"/>
    <col min="3335" max="3335" width="3.44140625" style="41" customWidth="1"/>
    <col min="3336" max="3336" width="9.109375" style="41" customWidth="1"/>
    <col min="3337" max="3337" width="4.44140625" style="41" customWidth="1"/>
    <col min="3338" max="3341" width="0" style="41" hidden="1" customWidth="1"/>
    <col min="3342" max="3342" width="9.6640625" style="41" customWidth="1"/>
    <col min="3343" max="3344" width="9.5546875" style="41" customWidth="1"/>
    <col min="3345" max="3345" width="9.44140625" style="41" customWidth="1"/>
    <col min="3346" max="3582" width="8.88671875" style="41"/>
    <col min="3583" max="3583" width="4" style="41" customWidth="1"/>
    <col min="3584" max="3584" width="3.33203125" style="41" customWidth="1"/>
    <col min="3585" max="3585" width="3.5546875" style="41" customWidth="1"/>
    <col min="3586" max="3586" width="3.109375" style="41" customWidth="1"/>
    <col min="3587" max="3587" width="37.5546875" style="41" customWidth="1"/>
    <col min="3588" max="3588" width="26" style="41" customWidth="1"/>
    <col min="3589" max="3589" width="4.6640625" style="41" customWidth="1"/>
    <col min="3590" max="3590" width="3.33203125" style="41" customWidth="1"/>
    <col min="3591" max="3591" width="3.44140625" style="41" customWidth="1"/>
    <col min="3592" max="3592" width="9.109375" style="41" customWidth="1"/>
    <col min="3593" max="3593" width="4.44140625" style="41" customWidth="1"/>
    <col min="3594" max="3597" width="0" style="41" hidden="1" customWidth="1"/>
    <col min="3598" max="3598" width="9.6640625" style="41" customWidth="1"/>
    <col min="3599" max="3600" width="9.5546875" style="41" customWidth="1"/>
    <col min="3601" max="3601" width="9.44140625" style="41" customWidth="1"/>
    <col min="3602" max="3838" width="8.88671875" style="41"/>
    <col min="3839" max="3839" width="4" style="41" customWidth="1"/>
    <col min="3840" max="3840" width="3.33203125" style="41" customWidth="1"/>
    <col min="3841" max="3841" width="3.5546875" style="41" customWidth="1"/>
    <col min="3842" max="3842" width="3.109375" style="41" customWidth="1"/>
    <col min="3843" max="3843" width="37.5546875" style="41" customWidth="1"/>
    <col min="3844" max="3844" width="26" style="41" customWidth="1"/>
    <col min="3845" max="3845" width="4.6640625" style="41" customWidth="1"/>
    <col min="3846" max="3846" width="3.33203125" style="41" customWidth="1"/>
    <col min="3847" max="3847" width="3.44140625" style="41" customWidth="1"/>
    <col min="3848" max="3848" width="9.109375" style="41" customWidth="1"/>
    <col min="3849" max="3849" width="4.44140625" style="41" customWidth="1"/>
    <col min="3850" max="3853" width="0" style="41" hidden="1" customWidth="1"/>
    <col min="3854" max="3854" width="9.6640625" style="41" customWidth="1"/>
    <col min="3855" max="3856" width="9.5546875" style="41" customWidth="1"/>
    <col min="3857" max="3857" width="9.44140625" style="41" customWidth="1"/>
    <col min="3858" max="4094" width="8.88671875" style="41"/>
    <col min="4095" max="4095" width="4" style="41" customWidth="1"/>
    <col min="4096" max="4096" width="3.33203125" style="41" customWidth="1"/>
    <col min="4097" max="4097" width="3.5546875" style="41" customWidth="1"/>
    <col min="4098" max="4098" width="3.109375" style="41" customWidth="1"/>
    <col min="4099" max="4099" width="37.5546875" style="41" customWidth="1"/>
    <col min="4100" max="4100" width="26" style="41" customWidth="1"/>
    <col min="4101" max="4101" width="4.6640625" style="41" customWidth="1"/>
    <col min="4102" max="4102" width="3.33203125" style="41" customWidth="1"/>
    <col min="4103" max="4103" width="3.44140625" style="41" customWidth="1"/>
    <col min="4104" max="4104" width="9.109375" style="41" customWidth="1"/>
    <col min="4105" max="4105" width="4.44140625" style="41" customWidth="1"/>
    <col min="4106" max="4109" width="0" style="41" hidden="1" customWidth="1"/>
    <col min="4110" max="4110" width="9.6640625" style="41" customWidth="1"/>
    <col min="4111" max="4112" width="9.5546875" style="41" customWidth="1"/>
    <col min="4113" max="4113" width="9.44140625" style="41" customWidth="1"/>
    <col min="4114" max="4350" width="8.88671875" style="41"/>
    <col min="4351" max="4351" width="4" style="41" customWidth="1"/>
    <col min="4352" max="4352" width="3.33203125" style="41" customWidth="1"/>
    <col min="4353" max="4353" width="3.5546875" style="41" customWidth="1"/>
    <col min="4354" max="4354" width="3.109375" style="41" customWidth="1"/>
    <col min="4355" max="4355" width="37.5546875" style="41" customWidth="1"/>
    <col min="4356" max="4356" width="26" style="41" customWidth="1"/>
    <col min="4357" max="4357" width="4.6640625" style="41" customWidth="1"/>
    <col min="4358" max="4358" width="3.33203125" style="41" customWidth="1"/>
    <col min="4359" max="4359" width="3.44140625" style="41" customWidth="1"/>
    <col min="4360" max="4360" width="9.109375" style="41" customWidth="1"/>
    <col min="4361" max="4361" width="4.44140625" style="41" customWidth="1"/>
    <col min="4362" max="4365" width="0" style="41" hidden="1" customWidth="1"/>
    <col min="4366" max="4366" width="9.6640625" style="41" customWidth="1"/>
    <col min="4367" max="4368" width="9.5546875" style="41" customWidth="1"/>
    <col min="4369" max="4369" width="9.44140625" style="41" customWidth="1"/>
    <col min="4370" max="4606" width="8.88671875" style="41"/>
    <col min="4607" max="4607" width="4" style="41" customWidth="1"/>
    <col min="4608" max="4608" width="3.33203125" style="41" customWidth="1"/>
    <col min="4609" max="4609" width="3.5546875" style="41" customWidth="1"/>
    <col min="4610" max="4610" width="3.109375" style="41" customWidth="1"/>
    <col min="4611" max="4611" width="37.5546875" style="41" customWidth="1"/>
    <col min="4612" max="4612" width="26" style="41" customWidth="1"/>
    <col min="4613" max="4613" width="4.6640625" style="41" customWidth="1"/>
    <col min="4614" max="4614" width="3.33203125" style="41" customWidth="1"/>
    <col min="4615" max="4615" width="3.44140625" style="41" customWidth="1"/>
    <col min="4616" max="4616" width="9.109375" style="41" customWidth="1"/>
    <col min="4617" max="4617" width="4.44140625" style="41" customWidth="1"/>
    <col min="4618" max="4621" width="0" style="41" hidden="1" customWidth="1"/>
    <col min="4622" max="4622" width="9.6640625" style="41" customWidth="1"/>
    <col min="4623" max="4624" width="9.5546875" style="41" customWidth="1"/>
    <col min="4625" max="4625" width="9.44140625" style="41" customWidth="1"/>
    <col min="4626" max="4862" width="8.88671875" style="41"/>
    <col min="4863" max="4863" width="4" style="41" customWidth="1"/>
    <col min="4864" max="4864" width="3.33203125" style="41" customWidth="1"/>
    <col min="4865" max="4865" width="3.5546875" style="41" customWidth="1"/>
    <col min="4866" max="4866" width="3.109375" style="41" customWidth="1"/>
    <col min="4867" max="4867" width="37.5546875" style="41" customWidth="1"/>
    <col min="4868" max="4868" width="26" style="41" customWidth="1"/>
    <col min="4869" max="4869" width="4.6640625" style="41" customWidth="1"/>
    <col min="4870" max="4870" width="3.33203125" style="41" customWidth="1"/>
    <col min="4871" max="4871" width="3.44140625" style="41" customWidth="1"/>
    <col min="4872" max="4872" width="9.109375" style="41" customWidth="1"/>
    <col min="4873" max="4873" width="4.44140625" style="41" customWidth="1"/>
    <col min="4874" max="4877" width="0" style="41" hidden="1" customWidth="1"/>
    <col min="4878" max="4878" width="9.6640625" style="41" customWidth="1"/>
    <col min="4879" max="4880" width="9.5546875" style="41" customWidth="1"/>
    <col min="4881" max="4881" width="9.44140625" style="41" customWidth="1"/>
    <col min="4882" max="5118" width="8.88671875" style="41"/>
    <col min="5119" max="5119" width="4" style="41" customWidth="1"/>
    <col min="5120" max="5120" width="3.33203125" style="41" customWidth="1"/>
    <col min="5121" max="5121" width="3.5546875" style="41" customWidth="1"/>
    <col min="5122" max="5122" width="3.109375" style="41" customWidth="1"/>
    <col min="5123" max="5123" width="37.5546875" style="41" customWidth="1"/>
    <col min="5124" max="5124" width="26" style="41" customWidth="1"/>
    <col min="5125" max="5125" width="4.6640625" style="41" customWidth="1"/>
    <col min="5126" max="5126" width="3.33203125" style="41" customWidth="1"/>
    <col min="5127" max="5127" width="3.44140625" style="41" customWidth="1"/>
    <col min="5128" max="5128" width="9.109375" style="41" customWidth="1"/>
    <col min="5129" max="5129" width="4.44140625" style="41" customWidth="1"/>
    <col min="5130" max="5133" width="0" style="41" hidden="1" customWidth="1"/>
    <col min="5134" max="5134" width="9.6640625" style="41" customWidth="1"/>
    <col min="5135" max="5136" width="9.5546875" style="41" customWidth="1"/>
    <col min="5137" max="5137" width="9.44140625" style="41" customWidth="1"/>
    <col min="5138" max="5374" width="8.88671875" style="41"/>
    <col min="5375" max="5375" width="4" style="41" customWidth="1"/>
    <col min="5376" max="5376" width="3.33203125" style="41" customWidth="1"/>
    <col min="5377" max="5377" width="3.5546875" style="41" customWidth="1"/>
    <col min="5378" max="5378" width="3.109375" style="41" customWidth="1"/>
    <col min="5379" max="5379" width="37.5546875" style="41" customWidth="1"/>
    <col min="5380" max="5380" width="26" style="41" customWidth="1"/>
    <col min="5381" max="5381" width="4.6640625" style="41" customWidth="1"/>
    <col min="5382" max="5382" width="3.33203125" style="41" customWidth="1"/>
    <col min="5383" max="5383" width="3.44140625" style="41" customWidth="1"/>
    <col min="5384" max="5384" width="9.109375" style="41" customWidth="1"/>
    <col min="5385" max="5385" width="4.44140625" style="41" customWidth="1"/>
    <col min="5386" max="5389" width="0" style="41" hidden="1" customWidth="1"/>
    <col min="5390" max="5390" width="9.6640625" style="41" customWidth="1"/>
    <col min="5391" max="5392" width="9.5546875" style="41" customWidth="1"/>
    <col min="5393" max="5393" width="9.44140625" style="41" customWidth="1"/>
    <col min="5394" max="5630" width="8.88671875" style="41"/>
    <col min="5631" max="5631" width="4" style="41" customWidth="1"/>
    <col min="5632" max="5632" width="3.33203125" style="41" customWidth="1"/>
    <col min="5633" max="5633" width="3.5546875" style="41" customWidth="1"/>
    <col min="5634" max="5634" width="3.109375" style="41" customWidth="1"/>
    <col min="5635" max="5635" width="37.5546875" style="41" customWidth="1"/>
    <col min="5636" max="5636" width="26" style="41" customWidth="1"/>
    <col min="5637" max="5637" width="4.6640625" style="41" customWidth="1"/>
    <col min="5638" max="5638" width="3.33203125" style="41" customWidth="1"/>
    <col min="5639" max="5639" width="3.44140625" style="41" customWidth="1"/>
    <col min="5640" max="5640" width="9.109375" style="41" customWidth="1"/>
    <col min="5641" max="5641" width="4.44140625" style="41" customWidth="1"/>
    <col min="5642" max="5645" width="0" style="41" hidden="1" customWidth="1"/>
    <col min="5646" max="5646" width="9.6640625" style="41" customWidth="1"/>
    <col min="5647" max="5648" width="9.5546875" style="41" customWidth="1"/>
    <col min="5649" max="5649" width="9.44140625" style="41" customWidth="1"/>
    <col min="5650" max="5886" width="8.88671875" style="41"/>
    <col min="5887" max="5887" width="4" style="41" customWidth="1"/>
    <col min="5888" max="5888" width="3.33203125" style="41" customWidth="1"/>
    <col min="5889" max="5889" width="3.5546875" style="41" customWidth="1"/>
    <col min="5890" max="5890" width="3.109375" style="41" customWidth="1"/>
    <col min="5891" max="5891" width="37.5546875" style="41" customWidth="1"/>
    <col min="5892" max="5892" width="26" style="41" customWidth="1"/>
    <col min="5893" max="5893" width="4.6640625" style="41" customWidth="1"/>
    <col min="5894" max="5894" width="3.33203125" style="41" customWidth="1"/>
    <col min="5895" max="5895" width="3.44140625" style="41" customWidth="1"/>
    <col min="5896" max="5896" width="9.109375" style="41" customWidth="1"/>
    <col min="5897" max="5897" width="4.44140625" style="41" customWidth="1"/>
    <col min="5898" max="5901" width="0" style="41" hidden="1" customWidth="1"/>
    <col min="5902" max="5902" width="9.6640625" style="41" customWidth="1"/>
    <col min="5903" max="5904" width="9.5546875" style="41" customWidth="1"/>
    <col min="5905" max="5905" width="9.44140625" style="41" customWidth="1"/>
    <col min="5906" max="6142" width="8.88671875" style="41"/>
    <col min="6143" max="6143" width="4" style="41" customWidth="1"/>
    <col min="6144" max="6144" width="3.33203125" style="41" customWidth="1"/>
    <col min="6145" max="6145" width="3.5546875" style="41" customWidth="1"/>
    <col min="6146" max="6146" width="3.109375" style="41" customWidth="1"/>
    <col min="6147" max="6147" width="37.5546875" style="41" customWidth="1"/>
    <col min="6148" max="6148" width="26" style="41" customWidth="1"/>
    <col min="6149" max="6149" width="4.6640625" style="41" customWidth="1"/>
    <col min="6150" max="6150" width="3.33203125" style="41" customWidth="1"/>
    <col min="6151" max="6151" width="3.44140625" style="41" customWidth="1"/>
    <col min="6152" max="6152" width="9.109375" style="41" customWidth="1"/>
    <col min="6153" max="6153" width="4.44140625" style="41" customWidth="1"/>
    <col min="6154" max="6157" width="0" style="41" hidden="1" customWidth="1"/>
    <col min="6158" max="6158" width="9.6640625" style="41" customWidth="1"/>
    <col min="6159" max="6160" width="9.5546875" style="41" customWidth="1"/>
    <col min="6161" max="6161" width="9.44140625" style="41" customWidth="1"/>
    <col min="6162" max="6398" width="8.88671875" style="41"/>
    <col min="6399" max="6399" width="4" style="41" customWidth="1"/>
    <col min="6400" max="6400" width="3.33203125" style="41" customWidth="1"/>
    <col min="6401" max="6401" width="3.5546875" style="41" customWidth="1"/>
    <col min="6402" max="6402" width="3.109375" style="41" customWidth="1"/>
    <col min="6403" max="6403" width="37.5546875" style="41" customWidth="1"/>
    <col min="6404" max="6404" width="26" style="41" customWidth="1"/>
    <col min="6405" max="6405" width="4.6640625" style="41" customWidth="1"/>
    <col min="6406" max="6406" width="3.33203125" style="41" customWidth="1"/>
    <col min="6407" max="6407" width="3.44140625" style="41" customWidth="1"/>
    <col min="6408" max="6408" width="9.109375" style="41" customWidth="1"/>
    <col min="6409" max="6409" width="4.44140625" style="41" customWidth="1"/>
    <col min="6410" max="6413" width="0" style="41" hidden="1" customWidth="1"/>
    <col min="6414" max="6414" width="9.6640625" style="41" customWidth="1"/>
    <col min="6415" max="6416" width="9.5546875" style="41" customWidth="1"/>
    <col min="6417" max="6417" width="9.44140625" style="41" customWidth="1"/>
    <col min="6418" max="6654" width="8.88671875" style="41"/>
    <col min="6655" max="6655" width="4" style="41" customWidth="1"/>
    <col min="6656" max="6656" width="3.33203125" style="41" customWidth="1"/>
    <col min="6657" max="6657" width="3.5546875" style="41" customWidth="1"/>
    <col min="6658" max="6658" width="3.109375" style="41" customWidth="1"/>
    <col min="6659" max="6659" width="37.5546875" style="41" customWidth="1"/>
    <col min="6660" max="6660" width="26" style="41" customWidth="1"/>
    <col min="6661" max="6661" width="4.6640625" style="41" customWidth="1"/>
    <col min="6662" max="6662" width="3.33203125" style="41" customWidth="1"/>
    <col min="6663" max="6663" width="3.44140625" style="41" customWidth="1"/>
    <col min="6664" max="6664" width="9.109375" style="41" customWidth="1"/>
    <col min="6665" max="6665" width="4.44140625" style="41" customWidth="1"/>
    <col min="6666" max="6669" width="0" style="41" hidden="1" customWidth="1"/>
    <col min="6670" max="6670" width="9.6640625" style="41" customWidth="1"/>
    <col min="6671" max="6672" width="9.5546875" style="41" customWidth="1"/>
    <col min="6673" max="6673" width="9.44140625" style="41" customWidth="1"/>
    <col min="6674" max="6910" width="8.88671875" style="41"/>
    <col min="6911" max="6911" width="4" style="41" customWidth="1"/>
    <col min="6912" max="6912" width="3.33203125" style="41" customWidth="1"/>
    <col min="6913" max="6913" width="3.5546875" style="41" customWidth="1"/>
    <col min="6914" max="6914" width="3.109375" style="41" customWidth="1"/>
    <col min="6915" max="6915" width="37.5546875" style="41" customWidth="1"/>
    <col min="6916" max="6916" width="26" style="41" customWidth="1"/>
    <col min="6917" max="6917" width="4.6640625" style="41" customWidth="1"/>
    <col min="6918" max="6918" width="3.33203125" style="41" customWidth="1"/>
    <col min="6919" max="6919" width="3.44140625" style="41" customWidth="1"/>
    <col min="6920" max="6920" width="9.109375" style="41" customWidth="1"/>
    <col min="6921" max="6921" width="4.44140625" style="41" customWidth="1"/>
    <col min="6922" max="6925" width="0" style="41" hidden="1" customWidth="1"/>
    <col min="6926" max="6926" width="9.6640625" style="41" customWidth="1"/>
    <col min="6927" max="6928" width="9.5546875" style="41" customWidth="1"/>
    <col min="6929" max="6929" width="9.44140625" style="41" customWidth="1"/>
    <col min="6930" max="7166" width="8.88671875" style="41"/>
    <col min="7167" max="7167" width="4" style="41" customWidth="1"/>
    <col min="7168" max="7168" width="3.33203125" style="41" customWidth="1"/>
    <col min="7169" max="7169" width="3.5546875" style="41" customWidth="1"/>
    <col min="7170" max="7170" width="3.109375" style="41" customWidth="1"/>
    <col min="7171" max="7171" width="37.5546875" style="41" customWidth="1"/>
    <col min="7172" max="7172" width="26" style="41" customWidth="1"/>
    <col min="7173" max="7173" width="4.6640625" style="41" customWidth="1"/>
    <col min="7174" max="7174" width="3.33203125" style="41" customWidth="1"/>
    <col min="7175" max="7175" width="3.44140625" style="41" customWidth="1"/>
    <col min="7176" max="7176" width="9.109375" style="41" customWidth="1"/>
    <col min="7177" max="7177" width="4.44140625" style="41" customWidth="1"/>
    <col min="7178" max="7181" width="0" style="41" hidden="1" customWidth="1"/>
    <col min="7182" max="7182" width="9.6640625" style="41" customWidth="1"/>
    <col min="7183" max="7184" width="9.5546875" style="41" customWidth="1"/>
    <col min="7185" max="7185" width="9.44140625" style="41" customWidth="1"/>
    <col min="7186" max="7422" width="8.88671875" style="41"/>
    <col min="7423" max="7423" width="4" style="41" customWidth="1"/>
    <col min="7424" max="7424" width="3.33203125" style="41" customWidth="1"/>
    <col min="7425" max="7425" width="3.5546875" style="41" customWidth="1"/>
    <col min="7426" max="7426" width="3.109375" style="41" customWidth="1"/>
    <col min="7427" max="7427" width="37.5546875" style="41" customWidth="1"/>
    <col min="7428" max="7428" width="26" style="41" customWidth="1"/>
    <col min="7429" max="7429" width="4.6640625" style="41" customWidth="1"/>
    <col min="7430" max="7430" width="3.33203125" style="41" customWidth="1"/>
    <col min="7431" max="7431" width="3.44140625" style="41" customWidth="1"/>
    <col min="7432" max="7432" width="9.109375" style="41" customWidth="1"/>
    <col min="7433" max="7433" width="4.44140625" style="41" customWidth="1"/>
    <col min="7434" max="7437" width="0" style="41" hidden="1" customWidth="1"/>
    <col min="7438" max="7438" width="9.6640625" style="41" customWidth="1"/>
    <col min="7439" max="7440" width="9.5546875" style="41" customWidth="1"/>
    <col min="7441" max="7441" width="9.44140625" style="41" customWidth="1"/>
    <col min="7442" max="7678" width="8.88671875" style="41"/>
    <col min="7679" max="7679" width="4" style="41" customWidth="1"/>
    <col min="7680" max="7680" width="3.33203125" style="41" customWidth="1"/>
    <col min="7681" max="7681" width="3.5546875" style="41" customWidth="1"/>
    <col min="7682" max="7682" width="3.109375" style="41" customWidth="1"/>
    <col min="7683" max="7683" width="37.5546875" style="41" customWidth="1"/>
    <col min="7684" max="7684" width="26" style="41" customWidth="1"/>
    <col min="7685" max="7685" width="4.6640625" style="41" customWidth="1"/>
    <col min="7686" max="7686" width="3.33203125" style="41" customWidth="1"/>
    <col min="7687" max="7687" width="3.44140625" style="41" customWidth="1"/>
    <col min="7688" max="7688" width="9.109375" style="41" customWidth="1"/>
    <col min="7689" max="7689" width="4.44140625" style="41" customWidth="1"/>
    <col min="7690" max="7693" width="0" style="41" hidden="1" customWidth="1"/>
    <col min="7694" max="7694" width="9.6640625" style="41" customWidth="1"/>
    <col min="7695" max="7696" width="9.5546875" style="41" customWidth="1"/>
    <col min="7697" max="7697" width="9.44140625" style="41" customWidth="1"/>
    <col min="7698" max="7934" width="8.88671875" style="41"/>
    <col min="7935" max="7935" width="4" style="41" customWidth="1"/>
    <col min="7936" max="7936" width="3.33203125" style="41" customWidth="1"/>
    <col min="7937" max="7937" width="3.5546875" style="41" customWidth="1"/>
    <col min="7938" max="7938" width="3.109375" style="41" customWidth="1"/>
    <col min="7939" max="7939" width="37.5546875" style="41" customWidth="1"/>
    <col min="7940" max="7940" width="26" style="41" customWidth="1"/>
    <col min="7941" max="7941" width="4.6640625" style="41" customWidth="1"/>
    <col min="7942" max="7942" width="3.33203125" style="41" customWidth="1"/>
    <col min="7943" max="7943" width="3.44140625" style="41" customWidth="1"/>
    <col min="7944" max="7944" width="9.109375" style="41" customWidth="1"/>
    <col min="7945" max="7945" width="4.44140625" style="41" customWidth="1"/>
    <col min="7946" max="7949" width="0" style="41" hidden="1" customWidth="1"/>
    <col min="7950" max="7950" width="9.6640625" style="41" customWidth="1"/>
    <col min="7951" max="7952" width="9.5546875" style="41" customWidth="1"/>
    <col min="7953" max="7953" width="9.44140625" style="41" customWidth="1"/>
    <col min="7954" max="8190" width="8.88671875" style="41"/>
    <col min="8191" max="8191" width="4" style="41" customWidth="1"/>
    <col min="8192" max="8192" width="3.33203125" style="41" customWidth="1"/>
    <col min="8193" max="8193" width="3.5546875" style="41" customWidth="1"/>
    <col min="8194" max="8194" width="3.109375" style="41" customWidth="1"/>
    <col min="8195" max="8195" width="37.5546875" style="41" customWidth="1"/>
    <col min="8196" max="8196" width="26" style="41" customWidth="1"/>
    <col min="8197" max="8197" width="4.6640625" style="41" customWidth="1"/>
    <col min="8198" max="8198" width="3.33203125" style="41" customWidth="1"/>
    <col min="8199" max="8199" width="3.44140625" style="41" customWidth="1"/>
    <col min="8200" max="8200" width="9.109375" style="41" customWidth="1"/>
    <col min="8201" max="8201" width="4.44140625" style="41" customWidth="1"/>
    <col min="8202" max="8205" width="0" style="41" hidden="1" customWidth="1"/>
    <col min="8206" max="8206" width="9.6640625" style="41" customWidth="1"/>
    <col min="8207" max="8208" width="9.5546875" style="41" customWidth="1"/>
    <col min="8209" max="8209" width="9.44140625" style="41" customWidth="1"/>
    <col min="8210" max="8446" width="8.88671875" style="41"/>
    <col min="8447" max="8447" width="4" style="41" customWidth="1"/>
    <col min="8448" max="8448" width="3.33203125" style="41" customWidth="1"/>
    <col min="8449" max="8449" width="3.5546875" style="41" customWidth="1"/>
    <col min="8450" max="8450" width="3.109375" style="41" customWidth="1"/>
    <col min="8451" max="8451" width="37.5546875" style="41" customWidth="1"/>
    <col min="8452" max="8452" width="26" style="41" customWidth="1"/>
    <col min="8453" max="8453" width="4.6640625" style="41" customWidth="1"/>
    <col min="8454" max="8454" width="3.33203125" style="41" customWidth="1"/>
    <col min="8455" max="8455" width="3.44140625" style="41" customWidth="1"/>
    <col min="8456" max="8456" width="9.109375" style="41" customWidth="1"/>
    <col min="8457" max="8457" width="4.44140625" style="41" customWidth="1"/>
    <col min="8458" max="8461" width="0" style="41" hidden="1" customWidth="1"/>
    <col min="8462" max="8462" width="9.6640625" style="41" customWidth="1"/>
    <col min="8463" max="8464" width="9.5546875" style="41" customWidth="1"/>
    <col min="8465" max="8465" width="9.44140625" style="41" customWidth="1"/>
    <col min="8466" max="8702" width="8.88671875" style="41"/>
    <col min="8703" max="8703" width="4" style="41" customWidth="1"/>
    <col min="8704" max="8704" width="3.33203125" style="41" customWidth="1"/>
    <col min="8705" max="8705" width="3.5546875" style="41" customWidth="1"/>
    <col min="8706" max="8706" width="3.109375" style="41" customWidth="1"/>
    <col min="8707" max="8707" width="37.5546875" style="41" customWidth="1"/>
    <col min="8708" max="8708" width="26" style="41" customWidth="1"/>
    <col min="8709" max="8709" width="4.6640625" style="41" customWidth="1"/>
    <col min="8710" max="8710" width="3.33203125" style="41" customWidth="1"/>
    <col min="8711" max="8711" width="3.44140625" style="41" customWidth="1"/>
    <col min="8712" max="8712" width="9.109375" style="41" customWidth="1"/>
    <col min="8713" max="8713" width="4.44140625" style="41" customWidth="1"/>
    <col min="8714" max="8717" width="0" style="41" hidden="1" customWidth="1"/>
    <col min="8718" max="8718" width="9.6640625" style="41" customWidth="1"/>
    <col min="8719" max="8720" width="9.5546875" style="41" customWidth="1"/>
    <col min="8721" max="8721" width="9.44140625" style="41" customWidth="1"/>
    <col min="8722" max="8958" width="8.88671875" style="41"/>
    <col min="8959" max="8959" width="4" style="41" customWidth="1"/>
    <col min="8960" max="8960" width="3.33203125" style="41" customWidth="1"/>
    <col min="8961" max="8961" width="3.5546875" style="41" customWidth="1"/>
    <col min="8962" max="8962" width="3.109375" style="41" customWidth="1"/>
    <col min="8963" max="8963" width="37.5546875" style="41" customWidth="1"/>
    <col min="8964" max="8964" width="26" style="41" customWidth="1"/>
    <col min="8965" max="8965" width="4.6640625" style="41" customWidth="1"/>
    <col min="8966" max="8966" width="3.33203125" style="41" customWidth="1"/>
    <col min="8967" max="8967" width="3.44140625" style="41" customWidth="1"/>
    <col min="8968" max="8968" width="9.109375" style="41" customWidth="1"/>
    <col min="8969" max="8969" width="4.44140625" style="41" customWidth="1"/>
    <col min="8970" max="8973" width="0" style="41" hidden="1" customWidth="1"/>
    <col min="8974" max="8974" width="9.6640625" style="41" customWidth="1"/>
    <col min="8975" max="8976" width="9.5546875" style="41" customWidth="1"/>
    <col min="8977" max="8977" width="9.44140625" style="41" customWidth="1"/>
    <col min="8978" max="9214" width="8.88671875" style="41"/>
    <col min="9215" max="9215" width="4" style="41" customWidth="1"/>
    <col min="9216" max="9216" width="3.33203125" style="41" customWidth="1"/>
    <col min="9217" max="9217" width="3.5546875" style="41" customWidth="1"/>
    <col min="9218" max="9218" width="3.109375" style="41" customWidth="1"/>
    <col min="9219" max="9219" width="37.5546875" style="41" customWidth="1"/>
    <col min="9220" max="9220" width="26" style="41" customWidth="1"/>
    <col min="9221" max="9221" width="4.6640625" style="41" customWidth="1"/>
    <col min="9222" max="9222" width="3.33203125" style="41" customWidth="1"/>
    <col min="9223" max="9223" width="3.44140625" style="41" customWidth="1"/>
    <col min="9224" max="9224" width="9.109375" style="41" customWidth="1"/>
    <col min="9225" max="9225" width="4.44140625" style="41" customWidth="1"/>
    <col min="9226" max="9229" width="0" style="41" hidden="1" customWidth="1"/>
    <col min="9230" max="9230" width="9.6640625" style="41" customWidth="1"/>
    <col min="9231" max="9232" width="9.5546875" style="41" customWidth="1"/>
    <col min="9233" max="9233" width="9.44140625" style="41" customWidth="1"/>
    <col min="9234" max="9470" width="8.88671875" style="41"/>
    <col min="9471" max="9471" width="4" style="41" customWidth="1"/>
    <col min="9472" max="9472" width="3.33203125" style="41" customWidth="1"/>
    <col min="9473" max="9473" width="3.5546875" style="41" customWidth="1"/>
    <col min="9474" max="9474" width="3.109375" style="41" customWidth="1"/>
    <col min="9475" max="9475" width="37.5546875" style="41" customWidth="1"/>
    <col min="9476" max="9476" width="26" style="41" customWidth="1"/>
    <col min="9477" max="9477" width="4.6640625" style="41" customWidth="1"/>
    <col min="9478" max="9478" width="3.33203125" style="41" customWidth="1"/>
    <col min="9479" max="9479" width="3.44140625" style="41" customWidth="1"/>
    <col min="9480" max="9480" width="9.109375" style="41" customWidth="1"/>
    <col min="9481" max="9481" width="4.44140625" style="41" customWidth="1"/>
    <col min="9482" max="9485" width="0" style="41" hidden="1" customWidth="1"/>
    <col min="9486" max="9486" width="9.6640625" style="41" customWidth="1"/>
    <col min="9487" max="9488" width="9.5546875" style="41" customWidth="1"/>
    <col min="9489" max="9489" width="9.44140625" style="41" customWidth="1"/>
    <col min="9490" max="9726" width="8.88671875" style="41"/>
    <col min="9727" max="9727" width="4" style="41" customWidth="1"/>
    <col min="9728" max="9728" width="3.33203125" style="41" customWidth="1"/>
    <col min="9729" max="9729" width="3.5546875" style="41" customWidth="1"/>
    <col min="9730" max="9730" width="3.109375" style="41" customWidth="1"/>
    <col min="9731" max="9731" width="37.5546875" style="41" customWidth="1"/>
    <col min="9732" max="9732" width="26" style="41" customWidth="1"/>
    <col min="9733" max="9733" width="4.6640625" style="41" customWidth="1"/>
    <col min="9734" max="9734" width="3.33203125" style="41" customWidth="1"/>
    <col min="9735" max="9735" width="3.44140625" style="41" customWidth="1"/>
    <col min="9736" max="9736" width="9.109375" style="41" customWidth="1"/>
    <col min="9737" max="9737" width="4.44140625" style="41" customWidth="1"/>
    <col min="9738" max="9741" width="0" style="41" hidden="1" customWidth="1"/>
    <col min="9742" max="9742" width="9.6640625" style="41" customWidth="1"/>
    <col min="9743" max="9744" width="9.5546875" style="41" customWidth="1"/>
    <col min="9745" max="9745" width="9.44140625" style="41" customWidth="1"/>
    <col min="9746" max="9982" width="8.88671875" style="41"/>
    <col min="9983" max="9983" width="4" style="41" customWidth="1"/>
    <col min="9984" max="9984" width="3.33203125" style="41" customWidth="1"/>
    <col min="9985" max="9985" width="3.5546875" style="41" customWidth="1"/>
    <col min="9986" max="9986" width="3.109375" style="41" customWidth="1"/>
    <col min="9987" max="9987" width="37.5546875" style="41" customWidth="1"/>
    <col min="9988" max="9988" width="26" style="41" customWidth="1"/>
    <col min="9989" max="9989" width="4.6640625" style="41" customWidth="1"/>
    <col min="9990" max="9990" width="3.33203125" style="41" customWidth="1"/>
    <col min="9991" max="9991" width="3.44140625" style="41" customWidth="1"/>
    <col min="9992" max="9992" width="9.109375" style="41" customWidth="1"/>
    <col min="9993" max="9993" width="4.44140625" style="41" customWidth="1"/>
    <col min="9994" max="9997" width="0" style="41" hidden="1" customWidth="1"/>
    <col min="9998" max="9998" width="9.6640625" style="41" customWidth="1"/>
    <col min="9999" max="10000" width="9.5546875" style="41" customWidth="1"/>
    <col min="10001" max="10001" width="9.44140625" style="41" customWidth="1"/>
    <col min="10002" max="10238" width="8.88671875" style="41"/>
    <col min="10239" max="10239" width="4" style="41" customWidth="1"/>
    <col min="10240" max="10240" width="3.33203125" style="41" customWidth="1"/>
    <col min="10241" max="10241" width="3.5546875" style="41" customWidth="1"/>
    <col min="10242" max="10242" width="3.109375" style="41" customWidth="1"/>
    <col min="10243" max="10243" width="37.5546875" style="41" customWidth="1"/>
    <col min="10244" max="10244" width="26" style="41" customWidth="1"/>
    <col min="10245" max="10245" width="4.6640625" style="41" customWidth="1"/>
    <col min="10246" max="10246" width="3.33203125" style="41" customWidth="1"/>
    <col min="10247" max="10247" width="3.44140625" style="41" customWidth="1"/>
    <col min="10248" max="10248" width="9.109375" style="41" customWidth="1"/>
    <col min="10249" max="10249" width="4.44140625" style="41" customWidth="1"/>
    <col min="10250" max="10253" width="0" style="41" hidden="1" customWidth="1"/>
    <col min="10254" max="10254" width="9.6640625" style="41" customWidth="1"/>
    <col min="10255" max="10256" width="9.5546875" style="41" customWidth="1"/>
    <col min="10257" max="10257" width="9.44140625" style="41" customWidth="1"/>
    <col min="10258" max="10494" width="8.88671875" style="41"/>
    <col min="10495" max="10495" width="4" style="41" customWidth="1"/>
    <col min="10496" max="10496" width="3.33203125" style="41" customWidth="1"/>
    <col min="10497" max="10497" width="3.5546875" style="41" customWidth="1"/>
    <col min="10498" max="10498" width="3.109375" style="41" customWidth="1"/>
    <col min="10499" max="10499" width="37.5546875" style="41" customWidth="1"/>
    <col min="10500" max="10500" width="26" style="41" customWidth="1"/>
    <col min="10501" max="10501" width="4.6640625" style="41" customWidth="1"/>
    <col min="10502" max="10502" width="3.33203125" style="41" customWidth="1"/>
    <col min="10503" max="10503" width="3.44140625" style="41" customWidth="1"/>
    <col min="10504" max="10504" width="9.109375" style="41" customWidth="1"/>
    <col min="10505" max="10505" width="4.44140625" style="41" customWidth="1"/>
    <col min="10506" max="10509" width="0" style="41" hidden="1" customWidth="1"/>
    <col min="10510" max="10510" width="9.6640625" style="41" customWidth="1"/>
    <col min="10511" max="10512" width="9.5546875" style="41" customWidth="1"/>
    <col min="10513" max="10513" width="9.44140625" style="41" customWidth="1"/>
    <col min="10514" max="10750" width="8.88671875" style="41"/>
    <col min="10751" max="10751" width="4" style="41" customWidth="1"/>
    <col min="10752" max="10752" width="3.33203125" style="41" customWidth="1"/>
    <col min="10753" max="10753" width="3.5546875" style="41" customWidth="1"/>
    <col min="10754" max="10754" width="3.109375" style="41" customWidth="1"/>
    <col min="10755" max="10755" width="37.5546875" style="41" customWidth="1"/>
    <col min="10756" max="10756" width="26" style="41" customWidth="1"/>
    <col min="10757" max="10757" width="4.6640625" style="41" customWidth="1"/>
    <col min="10758" max="10758" width="3.33203125" style="41" customWidth="1"/>
    <col min="10759" max="10759" width="3.44140625" style="41" customWidth="1"/>
    <col min="10760" max="10760" width="9.109375" style="41" customWidth="1"/>
    <col min="10761" max="10761" width="4.44140625" style="41" customWidth="1"/>
    <col min="10762" max="10765" width="0" style="41" hidden="1" customWidth="1"/>
    <col min="10766" max="10766" width="9.6640625" style="41" customWidth="1"/>
    <col min="10767" max="10768" width="9.5546875" style="41" customWidth="1"/>
    <col min="10769" max="10769" width="9.44140625" style="41" customWidth="1"/>
    <col min="10770" max="11006" width="8.88671875" style="41"/>
    <col min="11007" max="11007" width="4" style="41" customWidth="1"/>
    <col min="11008" max="11008" width="3.33203125" style="41" customWidth="1"/>
    <col min="11009" max="11009" width="3.5546875" style="41" customWidth="1"/>
    <col min="11010" max="11010" width="3.109375" style="41" customWidth="1"/>
    <col min="11011" max="11011" width="37.5546875" style="41" customWidth="1"/>
    <col min="11012" max="11012" width="26" style="41" customWidth="1"/>
    <col min="11013" max="11013" width="4.6640625" style="41" customWidth="1"/>
    <col min="11014" max="11014" width="3.33203125" style="41" customWidth="1"/>
    <col min="11015" max="11015" width="3.44140625" style="41" customWidth="1"/>
    <col min="11016" max="11016" width="9.109375" style="41" customWidth="1"/>
    <col min="11017" max="11017" width="4.44140625" style="41" customWidth="1"/>
    <col min="11018" max="11021" width="0" style="41" hidden="1" customWidth="1"/>
    <col min="11022" max="11022" width="9.6640625" style="41" customWidth="1"/>
    <col min="11023" max="11024" width="9.5546875" style="41" customWidth="1"/>
    <col min="11025" max="11025" width="9.44140625" style="41" customWidth="1"/>
    <col min="11026" max="11262" width="8.88671875" style="41"/>
    <col min="11263" max="11263" width="4" style="41" customWidth="1"/>
    <col min="11264" max="11264" width="3.33203125" style="41" customWidth="1"/>
    <col min="11265" max="11265" width="3.5546875" style="41" customWidth="1"/>
    <col min="11266" max="11266" width="3.109375" style="41" customWidth="1"/>
    <col min="11267" max="11267" width="37.5546875" style="41" customWidth="1"/>
    <col min="11268" max="11268" width="26" style="41" customWidth="1"/>
    <col min="11269" max="11269" width="4.6640625" style="41" customWidth="1"/>
    <col min="11270" max="11270" width="3.33203125" style="41" customWidth="1"/>
    <col min="11271" max="11271" width="3.44140625" style="41" customWidth="1"/>
    <col min="11272" max="11272" width="9.109375" style="41" customWidth="1"/>
    <col min="11273" max="11273" width="4.44140625" style="41" customWidth="1"/>
    <col min="11274" max="11277" width="0" style="41" hidden="1" customWidth="1"/>
    <col min="11278" max="11278" width="9.6640625" style="41" customWidth="1"/>
    <col min="11279" max="11280" width="9.5546875" style="41" customWidth="1"/>
    <col min="11281" max="11281" width="9.44140625" style="41" customWidth="1"/>
    <col min="11282" max="11518" width="8.88671875" style="41"/>
    <col min="11519" max="11519" width="4" style="41" customWidth="1"/>
    <col min="11520" max="11520" width="3.33203125" style="41" customWidth="1"/>
    <col min="11521" max="11521" width="3.5546875" style="41" customWidth="1"/>
    <col min="11522" max="11522" width="3.109375" style="41" customWidth="1"/>
    <col min="11523" max="11523" width="37.5546875" style="41" customWidth="1"/>
    <col min="11524" max="11524" width="26" style="41" customWidth="1"/>
    <col min="11525" max="11525" width="4.6640625" style="41" customWidth="1"/>
    <col min="11526" max="11526" width="3.33203125" style="41" customWidth="1"/>
    <col min="11527" max="11527" width="3.44140625" style="41" customWidth="1"/>
    <col min="11528" max="11528" width="9.109375" style="41" customWidth="1"/>
    <col min="11529" max="11529" width="4.44140625" style="41" customWidth="1"/>
    <col min="11530" max="11533" width="0" style="41" hidden="1" customWidth="1"/>
    <col min="11534" max="11534" width="9.6640625" style="41" customWidth="1"/>
    <col min="11535" max="11536" width="9.5546875" style="41" customWidth="1"/>
    <col min="11537" max="11537" width="9.44140625" style="41" customWidth="1"/>
    <col min="11538" max="11774" width="8.88671875" style="41"/>
    <col min="11775" max="11775" width="4" style="41" customWidth="1"/>
    <col min="11776" max="11776" width="3.33203125" style="41" customWidth="1"/>
    <col min="11777" max="11777" width="3.5546875" style="41" customWidth="1"/>
    <col min="11778" max="11778" width="3.109375" style="41" customWidth="1"/>
    <col min="11779" max="11779" width="37.5546875" style="41" customWidth="1"/>
    <col min="11780" max="11780" width="26" style="41" customWidth="1"/>
    <col min="11781" max="11781" width="4.6640625" style="41" customWidth="1"/>
    <col min="11782" max="11782" width="3.33203125" style="41" customWidth="1"/>
    <col min="11783" max="11783" width="3.44140625" style="41" customWidth="1"/>
    <col min="11784" max="11784" width="9.109375" style="41" customWidth="1"/>
    <col min="11785" max="11785" width="4.44140625" style="41" customWidth="1"/>
    <col min="11786" max="11789" width="0" style="41" hidden="1" customWidth="1"/>
    <col min="11790" max="11790" width="9.6640625" style="41" customWidth="1"/>
    <col min="11791" max="11792" width="9.5546875" style="41" customWidth="1"/>
    <col min="11793" max="11793" width="9.44140625" style="41" customWidth="1"/>
    <col min="11794" max="12030" width="8.88671875" style="41"/>
    <col min="12031" max="12031" width="4" style="41" customWidth="1"/>
    <col min="12032" max="12032" width="3.33203125" style="41" customWidth="1"/>
    <col min="12033" max="12033" width="3.5546875" style="41" customWidth="1"/>
    <col min="12034" max="12034" width="3.109375" style="41" customWidth="1"/>
    <col min="12035" max="12035" width="37.5546875" style="41" customWidth="1"/>
    <col min="12036" max="12036" width="26" style="41" customWidth="1"/>
    <col min="12037" max="12037" width="4.6640625" style="41" customWidth="1"/>
    <col min="12038" max="12038" width="3.33203125" style="41" customWidth="1"/>
    <col min="12039" max="12039" width="3.44140625" style="41" customWidth="1"/>
    <col min="12040" max="12040" width="9.109375" style="41" customWidth="1"/>
    <col min="12041" max="12041" width="4.44140625" style="41" customWidth="1"/>
    <col min="12042" max="12045" width="0" style="41" hidden="1" customWidth="1"/>
    <col min="12046" max="12046" width="9.6640625" style="41" customWidth="1"/>
    <col min="12047" max="12048" width="9.5546875" style="41" customWidth="1"/>
    <col min="12049" max="12049" width="9.44140625" style="41" customWidth="1"/>
    <col min="12050" max="12286" width="8.88671875" style="41"/>
    <col min="12287" max="12287" width="4" style="41" customWidth="1"/>
    <col min="12288" max="12288" width="3.33203125" style="41" customWidth="1"/>
    <col min="12289" max="12289" width="3.5546875" style="41" customWidth="1"/>
    <col min="12290" max="12290" width="3.109375" style="41" customWidth="1"/>
    <col min="12291" max="12291" width="37.5546875" style="41" customWidth="1"/>
    <col min="12292" max="12292" width="26" style="41" customWidth="1"/>
    <col min="12293" max="12293" width="4.6640625" style="41" customWidth="1"/>
    <col min="12294" max="12294" width="3.33203125" style="41" customWidth="1"/>
    <col min="12295" max="12295" width="3.44140625" style="41" customWidth="1"/>
    <col min="12296" max="12296" width="9.109375" style="41" customWidth="1"/>
    <col min="12297" max="12297" width="4.44140625" style="41" customWidth="1"/>
    <col min="12298" max="12301" width="0" style="41" hidden="1" customWidth="1"/>
    <col min="12302" max="12302" width="9.6640625" style="41" customWidth="1"/>
    <col min="12303" max="12304" width="9.5546875" style="41" customWidth="1"/>
    <col min="12305" max="12305" width="9.44140625" style="41" customWidth="1"/>
    <col min="12306" max="12542" width="8.88671875" style="41"/>
    <col min="12543" max="12543" width="4" style="41" customWidth="1"/>
    <col min="12544" max="12544" width="3.33203125" style="41" customWidth="1"/>
    <col min="12545" max="12545" width="3.5546875" style="41" customWidth="1"/>
    <col min="12546" max="12546" width="3.109375" style="41" customWidth="1"/>
    <col min="12547" max="12547" width="37.5546875" style="41" customWidth="1"/>
    <col min="12548" max="12548" width="26" style="41" customWidth="1"/>
    <col min="12549" max="12549" width="4.6640625" style="41" customWidth="1"/>
    <col min="12550" max="12550" width="3.33203125" style="41" customWidth="1"/>
    <col min="12551" max="12551" width="3.44140625" style="41" customWidth="1"/>
    <col min="12552" max="12552" width="9.109375" style="41" customWidth="1"/>
    <col min="12553" max="12553" width="4.44140625" style="41" customWidth="1"/>
    <col min="12554" max="12557" width="0" style="41" hidden="1" customWidth="1"/>
    <col min="12558" max="12558" width="9.6640625" style="41" customWidth="1"/>
    <col min="12559" max="12560" width="9.5546875" style="41" customWidth="1"/>
    <col min="12561" max="12561" width="9.44140625" style="41" customWidth="1"/>
    <col min="12562" max="12798" width="8.88671875" style="41"/>
    <col min="12799" max="12799" width="4" style="41" customWidth="1"/>
    <col min="12800" max="12800" width="3.33203125" style="41" customWidth="1"/>
    <col min="12801" max="12801" width="3.5546875" style="41" customWidth="1"/>
    <col min="12802" max="12802" width="3.109375" style="41" customWidth="1"/>
    <col min="12803" max="12803" width="37.5546875" style="41" customWidth="1"/>
    <col min="12804" max="12804" width="26" style="41" customWidth="1"/>
    <col min="12805" max="12805" width="4.6640625" style="41" customWidth="1"/>
    <col min="12806" max="12806" width="3.33203125" style="41" customWidth="1"/>
    <col min="12807" max="12807" width="3.44140625" style="41" customWidth="1"/>
    <col min="12808" max="12808" width="9.109375" style="41" customWidth="1"/>
    <col min="12809" max="12809" width="4.44140625" style="41" customWidth="1"/>
    <col min="12810" max="12813" width="0" style="41" hidden="1" customWidth="1"/>
    <col min="12814" max="12814" width="9.6640625" style="41" customWidth="1"/>
    <col min="12815" max="12816" width="9.5546875" style="41" customWidth="1"/>
    <col min="12817" max="12817" width="9.44140625" style="41" customWidth="1"/>
    <col min="12818" max="13054" width="8.88671875" style="41"/>
    <col min="13055" max="13055" width="4" style="41" customWidth="1"/>
    <col min="13056" max="13056" width="3.33203125" style="41" customWidth="1"/>
    <col min="13057" max="13057" width="3.5546875" style="41" customWidth="1"/>
    <col min="13058" max="13058" width="3.109375" style="41" customWidth="1"/>
    <col min="13059" max="13059" width="37.5546875" style="41" customWidth="1"/>
    <col min="13060" max="13060" width="26" style="41" customWidth="1"/>
    <col min="13061" max="13061" width="4.6640625" style="41" customWidth="1"/>
    <col min="13062" max="13062" width="3.33203125" style="41" customWidth="1"/>
    <col min="13063" max="13063" width="3.44140625" style="41" customWidth="1"/>
    <col min="13064" max="13064" width="9.109375" style="41" customWidth="1"/>
    <col min="13065" max="13065" width="4.44140625" style="41" customWidth="1"/>
    <col min="13066" max="13069" width="0" style="41" hidden="1" customWidth="1"/>
    <col min="13070" max="13070" width="9.6640625" style="41" customWidth="1"/>
    <col min="13071" max="13072" width="9.5546875" style="41" customWidth="1"/>
    <col min="13073" max="13073" width="9.44140625" style="41" customWidth="1"/>
    <col min="13074" max="13310" width="8.88671875" style="41"/>
    <col min="13311" max="13311" width="4" style="41" customWidth="1"/>
    <col min="13312" max="13312" width="3.33203125" style="41" customWidth="1"/>
    <col min="13313" max="13313" width="3.5546875" style="41" customWidth="1"/>
    <col min="13314" max="13314" width="3.109375" style="41" customWidth="1"/>
    <col min="13315" max="13315" width="37.5546875" style="41" customWidth="1"/>
    <col min="13316" max="13316" width="26" style="41" customWidth="1"/>
    <col min="13317" max="13317" width="4.6640625" style="41" customWidth="1"/>
    <col min="13318" max="13318" width="3.33203125" style="41" customWidth="1"/>
    <col min="13319" max="13319" width="3.44140625" style="41" customWidth="1"/>
    <col min="13320" max="13320" width="9.109375" style="41" customWidth="1"/>
    <col min="13321" max="13321" width="4.44140625" style="41" customWidth="1"/>
    <col min="13322" max="13325" width="0" style="41" hidden="1" customWidth="1"/>
    <col min="13326" max="13326" width="9.6640625" style="41" customWidth="1"/>
    <col min="13327" max="13328" width="9.5546875" style="41" customWidth="1"/>
    <col min="13329" max="13329" width="9.44140625" style="41" customWidth="1"/>
    <col min="13330" max="13566" width="8.88671875" style="41"/>
    <col min="13567" max="13567" width="4" style="41" customWidth="1"/>
    <col min="13568" max="13568" width="3.33203125" style="41" customWidth="1"/>
    <col min="13569" max="13569" width="3.5546875" style="41" customWidth="1"/>
    <col min="13570" max="13570" width="3.109375" style="41" customWidth="1"/>
    <col min="13571" max="13571" width="37.5546875" style="41" customWidth="1"/>
    <col min="13572" max="13572" width="26" style="41" customWidth="1"/>
    <col min="13573" max="13573" width="4.6640625" style="41" customWidth="1"/>
    <col min="13574" max="13574" width="3.33203125" style="41" customWidth="1"/>
    <col min="13575" max="13575" width="3.44140625" style="41" customWidth="1"/>
    <col min="13576" max="13576" width="9.109375" style="41" customWidth="1"/>
    <col min="13577" max="13577" width="4.44140625" style="41" customWidth="1"/>
    <col min="13578" max="13581" width="0" style="41" hidden="1" customWidth="1"/>
    <col min="13582" max="13582" width="9.6640625" style="41" customWidth="1"/>
    <col min="13583" max="13584" width="9.5546875" style="41" customWidth="1"/>
    <col min="13585" max="13585" width="9.44140625" style="41" customWidth="1"/>
    <col min="13586" max="13822" width="8.88671875" style="41"/>
    <col min="13823" max="13823" width="4" style="41" customWidth="1"/>
    <col min="13824" max="13824" width="3.33203125" style="41" customWidth="1"/>
    <col min="13825" max="13825" width="3.5546875" style="41" customWidth="1"/>
    <col min="13826" max="13826" width="3.109375" style="41" customWidth="1"/>
    <col min="13827" max="13827" width="37.5546875" style="41" customWidth="1"/>
    <col min="13828" max="13828" width="26" style="41" customWidth="1"/>
    <col min="13829" max="13829" width="4.6640625" style="41" customWidth="1"/>
    <col min="13830" max="13830" width="3.33203125" style="41" customWidth="1"/>
    <col min="13831" max="13831" width="3.44140625" style="41" customWidth="1"/>
    <col min="13832" max="13832" width="9.109375" style="41" customWidth="1"/>
    <col min="13833" max="13833" width="4.44140625" style="41" customWidth="1"/>
    <col min="13834" max="13837" width="0" style="41" hidden="1" customWidth="1"/>
    <col min="13838" max="13838" width="9.6640625" style="41" customWidth="1"/>
    <col min="13839" max="13840" width="9.5546875" style="41" customWidth="1"/>
    <col min="13841" max="13841" width="9.44140625" style="41" customWidth="1"/>
    <col min="13842" max="14078" width="8.88671875" style="41"/>
    <col min="14079" max="14079" width="4" style="41" customWidth="1"/>
    <col min="14080" max="14080" width="3.33203125" style="41" customWidth="1"/>
    <col min="14081" max="14081" width="3.5546875" style="41" customWidth="1"/>
    <col min="14082" max="14082" width="3.109375" style="41" customWidth="1"/>
    <col min="14083" max="14083" width="37.5546875" style="41" customWidth="1"/>
    <col min="14084" max="14084" width="26" style="41" customWidth="1"/>
    <col min="14085" max="14085" width="4.6640625" style="41" customWidth="1"/>
    <col min="14086" max="14086" width="3.33203125" style="41" customWidth="1"/>
    <col min="14087" max="14087" width="3.44140625" style="41" customWidth="1"/>
    <col min="14088" max="14088" width="9.109375" style="41" customWidth="1"/>
    <col min="14089" max="14089" width="4.44140625" style="41" customWidth="1"/>
    <col min="14090" max="14093" width="0" style="41" hidden="1" customWidth="1"/>
    <col min="14094" max="14094" width="9.6640625" style="41" customWidth="1"/>
    <col min="14095" max="14096" width="9.5546875" style="41" customWidth="1"/>
    <col min="14097" max="14097" width="9.44140625" style="41" customWidth="1"/>
    <col min="14098" max="14334" width="8.88671875" style="41"/>
    <col min="14335" max="14335" width="4" style="41" customWidth="1"/>
    <col min="14336" max="14336" width="3.33203125" style="41" customWidth="1"/>
    <col min="14337" max="14337" width="3.5546875" style="41" customWidth="1"/>
    <col min="14338" max="14338" width="3.109375" style="41" customWidth="1"/>
    <col min="14339" max="14339" width="37.5546875" style="41" customWidth="1"/>
    <col min="14340" max="14340" width="26" style="41" customWidth="1"/>
    <col min="14341" max="14341" width="4.6640625" style="41" customWidth="1"/>
    <col min="14342" max="14342" width="3.33203125" style="41" customWidth="1"/>
    <col min="14343" max="14343" width="3.44140625" style="41" customWidth="1"/>
    <col min="14344" max="14344" width="9.109375" style="41" customWidth="1"/>
    <col min="14345" max="14345" width="4.44140625" style="41" customWidth="1"/>
    <col min="14346" max="14349" width="0" style="41" hidden="1" customWidth="1"/>
    <col min="14350" max="14350" width="9.6640625" style="41" customWidth="1"/>
    <col min="14351" max="14352" width="9.5546875" style="41" customWidth="1"/>
    <col min="14353" max="14353" width="9.44140625" style="41" customWidth="1"/>
    <col min="14354" max="14590" width="8.88671875" style="41"/>
    <col min="14591" max="14591" width="4" style="41" customWidth="1"/>
    <col min="14592" max="14592" width="3.33203125" style="41" customWidth="1"/>
    <col min="14593" max="14593" width="3.5546875" style="41" customWidth="1"/>
    <col min="14594" max="14594" width="3.109375" style="41" customWidth="1"/>
    <col min="14595" max="14595" width="37.5546875" style="41" customWidth="1"/>
    <col min="14596" max="14596" width="26" style="41" customWidth="1"/>
    <col min="14597" max="14597" width="4.6640625" style="41" customWidth="1"/>
    <col min="14598" max="14598" width="3.33203125" style="41" customWidth="1"/>
    <col min="14599" max="14599" width="3.44140625" style="41" customWidth="1"/>
    <col min="14600" max="14600" width="9.109375" style="41" customWidth="1"/>
    <col min="14601" max="14601" width="4.44140625" style="41" customWidth="1"/>
    <col min="14602" max="14605" width="0" style="41" hidden="1" customWidth="1"/>
    <col min="14606" max="14606" width="9.6640625" style="41" customWidth="1"/>
    <col min="14607" max="14608" width="9.5546875" style="41" customWidth="1"/>
    <col min="14609" max="14609" width="9.44140625" style="41" customWidth="1"/>
    <col min="14610" max="14846" width="8.88671875" style="41"/>
    <col min="14847" max="14847" width="4" style="41" customWidth="1"/>
    <col min="14848" max="14848" width="3.33203125" style="41" customWidth="1"/>
    <col min="14849" max="14849" width="3.5546875" style="41" customWidth="1"/>
    <col min="14850" max="14850" width="3.109375" style="41" customWidth="1"/>
    <col min="14851" max="14851" width="37.5546875" style="41" customWidth="1"/>
    <col min="14852" max="14852" width="26" style="41" customWidth="1"/>
    <col min="14853" max="14853" width="4.6640625" style="41" customWidth="1"/>
    <col min="14854" max="14854" width="3.33203125" style="41" customWidth="1"/>
    <col min="14855" max="14855" width="3.44140625" style="41" customWidth="1"/>
    <col min="14856" max="14856" width="9.109375" style="41" customWidth="1"/>
    <col min="14857" max="14857" width="4.44140625" style="41" customWidth="1"/>
    <col min="14858" max="14861" width="0" style="41" hidden="1" customWidth="1"/>
    <col min="14862" max="14862" width="9.6640625" style="41" customWidth="1"/>
    <col min="14863" max="14864" width="9.5546875" style="41" customWidth="1"/>
    <col min="14865" max="14865" width="9.44140625" style="41" customWidth="1"/>
    <col min="14866" max="15102" width="8.88671875" style="41"/>
    <col min="15103" max="15103" width="4" style="41" customWidth="1"/>
    <col min="15104" max="15104" width="3.33203125" style="41" customWidth="1"/>
    <col min="15105" max="15105" width="3.5546875" style="41" customWidth="1"/>
    <col min="15106" max="15106" width="3.109375" style="41" customWidth="1"/>
    <col min="15107" max="15107" width="37.5546875" style="41" customWidth="1"/>
    <col min="15108" max="15108" width="26" style="41" customWidth="1"/>
    <col min="15109" max="15109" width="4.6640625" style="41" customWidth="1"/>
    <col min="15110" max="15110" width="3.33203125" style="41" customWidth="1"/>
    <col min="15111" max="15111" width="3.44140625" style="41" customWidth="1"/>
    <col min="15112" max="15112" width="9.109375" style="41" customWidth="1"/>
    <col min="15113" max="15113" width="4.44140625" style="41" customWidth="1"/>
    <col min="15114" max="15117" width="0" style="41" hidden="1" customWidth="1"/>
    <col min="15118" max="15118" width="9.6640625" style="41" customWidth="1"/>
    <col min="15119" max="15120" width="9.5546875" style="41" customWidth="1"/>
    <col min="15121" max="15121" width="9.44140625" style="41" customWidth="1"/>
    <col min="15122" max="15358" width="8.88671875" style="41"/>
    <col min="15359" max="15359" width="4" style="41" customWidth="1"/>
    <col min="15360" max="15360" width="3.33203125" style="41" customWidth="1"/>
    <col min="15361" max="15361" width="3.5546875" style="41" customWidth="1"/>
    <col min="15362" max="15362" width="3.109375" style="41" customWidth="1"/>
    <col min="15363" max="15363" width="37.5546875" style="41" customWidth="1"/>
    <col min="15364" max="15364" width="26" style="41" customWidth="1"/>
    <col min="15365" max="15365" width="4.6640625" style="41" customWidth="1"/>
    <col min="15366" max="15366" width="3.33203125" style="41" customWidth="1"/>
    <col min="15367" max="15367" width="3.44140625" style="41" customWidth="1"/>
    <col min="15368" max="15368" width="9.109375" style="41" customWidth="1"/>
    <col min="15369" max="15369" width="4.44140625" style="41" customWidth="1"/>
    <col min="15370" max="15373" width="0" style="41" hidden="1" customWidth="1"/>
    <col min="15374" max="15374" width="9.6640625" style="41" customWidth="1"/>
    <col min="15375" max="15376" width="9.5546875" style="41" customWidth="1"/>
    <col min="15377" max="15377" width="9.44140625" style="41" customWidth="1"/>
    <col min="15378" max="15614" width="8.88671875" style="41"/>
    <col min="15615" max="15615" width="4" style="41" customWidth="1"/>
    <col min="15616" max="15616" width="3.33203125" style="41" customWidth="1"/>
    <col min="15617" max="15617" width="3.5546875" style="41" customWidth="1"/>
    <col min="15618" max="15618" width="3.109375" style="41" customWidth="1"/>
    <col min="15619" max="15619" width="37.5546875" style="41" customWidth="1"/>
    <col min="15620" max="15620" width="26" style="41" customWidth="1"/>
    <col min="15621" max="15621" width="4.6640625" style="41" customWidth="1"/>
    <col min="15622" max="15622" width="3.33203125" style="41" customWidth="1"/>
    <col min="15623" max="15623" width="3.44140625" style="41" customWidth="1"/>
    <col min="15624" max="15624" width="9.109375" style="41" customWidth="1"/>
    <col min="15625" max="15625" width="4.44140625" style="41" customWidth="1"/>
    <col min="15626" max="15629" width="0" style="41" hidden="1" customWidth="1"/>
    <col min="15630" max="15630" width="9.6640625" style="41" customWidth="1"/>
    <col min="15631" max="15632" width="9.5546875" style="41" customWidth="1"/>
    <col min="15633" max="15633" width="9.44140625" style="41" customWidth="1"/>
    <col min="15634" max="15870" width="8.88671875" style="41"/>
    <col min="15871" max="15871" width="4" style="41" customWidth="1"/>
    <col min="15872" max="15872" width="3.33203125" style="41" customWidth="1"/>
    <col min="15873" max="15873" width="3.5546875" style="41" customWidth="1"/>
    <col min="15874" max="15874" width="3.109375" style="41" customWidth="1"/>
    <col min="15875" max="15875" width="37.5546875" style="41" customWidth="1"/>
    <col min="15876" max="15876" width="26" style="41" customWidth="1"/>
    <col min="15877" max="15877" width="4.6640625" style="41" customWidth="1"/>
    <col min="15878" max="15878" width="3.33203125" style="41" customWidth="1"/>
    <col min="15879" max="15879" width="3.44140625" style="41" customWidth="1"/>
    <col min="15880" max="15880" width="9.109375" style="41" customWidth="1"/>
    <col min="15881" max="15881" width="4.44140625" style="41" customWidth="1"/>
    <col min="15882" max="15885" width="0" style="41" hidden="1" customWidth="1"/>
    <col min="15886" max="15886" width="9.6640625" style="41" customWidth="1"/>
    <col min="15887" max="15888" width="9.5546875" style="41" customWidth="1"/>
    <col min="15889" max="15889" width="9.44140625" style="41" customWidth="1"/>
    <col min="15890" max="16126" width="8.88671875" style="41"/>
    <col min="16127" max="16127" width="4" style="41" customWidth="1"/>
    <col min="16128" max="16128" width="3.33203125" style="41" customWidth="1"/>
    <col min="16129" max="16129" width="3.5546875" style="41" customWidth="1"/>
    <col min="16130" max="16130" width="3.109375" style="41" customWidth="1"/>
    <col min="16131" max="16131" width="37.5546875" style="41" customWidth="1"/>
    <col min="16132" max="16132" width="26" style="41" customWidth="1"/>
    <col min="16133" max="16133" width="4.6640625" style="41" customWidth="1"/>
    <col min="16134" max="16134" width="3.33203125" style="41" customWidth="1"/>
    <col min="16135" max="16135" width="3.44140625" style="41" customWidth="1"/>
    <col min="16136" max="16136" width="9.109375" style="41" customWidth="1"/>
    <col min="16137" max="16137" width="4.44140625" style="41" customWidth="1"/>
    <col min="16138" max="16141" width="0" style="41" hidden="1" customWidth="1"/>
    <col min="16142" max="16142" width="9.6640625" style="41" customWidth="1"/>
    <col min="16143" max="16144" width="9.5546875" style="41" customWidth="1"/>
    <col min="16145" max="16145" width="9.44140625" style="41" customWidth="1"/>
    <col min="16146" max="16384" width="8.88671875" style="41"/>
  </cols>
  <sheetData>
    <row r="1" spans="1:23" ht="14.1" customHeight="1" x14ac:dyDescent="0.25">
      <c r="A1" s="33"/>
      <c r="B1" s="33"/>
      <c r="C1" s="33"/>
      <c r="D1" s="33"/>
      <c r="E1" s="33"/>
      <c r="F1" s="124"/>
      <c r="G1" s="124"/>
      <c r="H1" s="124"/>
      <c r="I1" s="124"/>
      <c r="J1" s="124"/>
      <c r="K1" s="124"/>
      <c r="L1" s="124"/>
      <c r="M1" s="283"/>
      <c r="N1" s="283"/>
      <c r="O1" s="283"/>
      <c r="P1" s="283"/>
      <c r="Q1" s="408" t="s">
        <v>54</v>
      </c>
      <c r="R1" s="408"/>
      <c r="S1" s="408"/>
      <c r="T1" s="408"/>
      <c r="U1" s="408"/>
    </row>
    <row r="2" spans="1:23" ht="14.1" customHeight="1" x14ac:dyDescent="0.25">
      <c r="A2" s="33"/>
      <c r="B2" s="33"/>
      <c r="C2" s="33"/>
      <c r="D2" s="33"/>
      <c r="E2" s="33"/>
      <c r="F2" s="124"/>
      <c r="G2" s="124"/>
      <c r="H2" s="124"/>
      <c r="I2" s="124"/>
      <c r="J2" s="124"/>
      <c r="K2" s="124"/>
      <c r="L2" s="124"/>
      <c r="M2" s="283"/>
      <c r="N2" s="283"/>
      <c r="O2" s="283"/>
      <c r="P2" s="283"/>
      <c r="Q2" s="408" t="s">
        <v>0</v>
      </c>
      <c r="R2" s="408"/>
      <c r="S2" s="408"/>
      <c r="T2" s="408"/>
      <c r="U2" s="408"/>
    </row>
    <row r="3" spans="1:23" ht="14.1" customHeight="1" x14ac:dyDescent="0.25">
      <c r="A3" s="33"/>
      <c r="B3" s="33"/>
      <c r="C3" s="33"/>
      <c r="D3" s="33"/>
      <c r="E3" s="33"/>
      <c r="F3" s="124"/>
      <c r="G3" s="124"/>
      <c r="H3" s="124"/>
      <c r="I3" s="124"/>
      <c r="J3" s="124"/>
      <c r="K3" s="124"/>
      <c r="L3" s="124"/>
      <c r="M3" s="271"/>
      <c r="N3" s="271"/>
      <c r="O3" s="271"/>
      <c r="P3" s="271"/>
      <c r="Q3" s="409" t="s">
        <v>23</v>
      </c>
      <c r="R3" s="409"/>
      <c r="S3" s="409"/>
      <c r="T3" s="409"/>
      <c r="U3" s="409"/>
    </row>
    <row r="4" spans="1:23" ht="14.1" customHeight="1" x14ac:dyDescent="0.25">
      <c r="A4" s="33"/>
      <c r="B4" s="33"/>
      <c r="C4" s="33"/>
      <c r="D4" s="33"/>
      <c r="E4" s="33"/>
      <c r="F4" s="124"/>
      <c r="G4" s="124"/>
      <c r="H4" s="124"/>
      <c r="I4" s="124"/>
      <c r="J4" s="124"/>
      <c r="K4" s="408" t="s">
        <v>210</v>
      </c>
      <c r="L4" s="408"/>
      <c r="M4" s="408"/>
      <c r="N4" s="408"/>
      <c r="O4" s="408"/>
      <c r="P4" s="408"/>
      <c r="Q4" s="408"/>
      <c r="R4" s="408"/>
      <c r="S4" s="408"/>
      <c r="T4" s="408"/>
      <c r="U4" s="408"/>
    </row>
    <row r="5" spans="1:23" ht="14.1" customHeight="1" x14ac:dyDescent="0.25">
      <c r="A5" s="33"/>
      <c r="B5" s="33"/>
      <c r="C5" s="33"/>
      <c r="D5" s="33"/>
      <c r="E5" s="33"/>
      <c r="F5" s="124"/>
      <c r="G5" s="408" t="s">
        <v>209</v>
      </c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</row>
    <row r="6" spans="1:23" ht="14.1" customHeight="1" x14ac:dyDescent="0.25">
      <c r="A6" s="33"/>
      <c r="B6" s="33"/>
      <c r="C6" s="33"/>
      <c r="D6" s="33"/>
      <c r="E6" s="33"/>
      <c r="F6" s="125"/>
      <c r="G6" s="125"/>
      <c r="H6" s="125"/>
      <c r="I6" s="125"/>
      <c r="J6" s="125"/>
      <c r="K6" s="125"/>
      <c r="L6" s="125"/>
      <c r="M6" s="271"/>
      <c r="N6" s="271"/>
      <c r="O6" s="271"/>
      <c r="P6" s="271"/>
      <c r="Q6" s="409" t="s">
        <v>149</v>
      </c>
      <c r="R6" s="409"/>
      <c r="S6" s="409"/>
      <c r="T6" s="409"/>
      <c r="U6" s="409"/>
    </row>
    <row r="7" spans="1:23" ht="14.1" customHeight="1" x14ac:dyDescent="0.25">
      <c r="A7" s="33"/>
      <c r="B7" s="33"/>
      <c r="C7" s="33"/>
      <c r="D7" s="33"/>
      <c r="E7" s="33"/>
      <c r="F7" s="125"/>
      <c r="G7" s="35"/>
      <c r="H7" s="35"/>
      <c r="I7" s="35"/>
      <c r="J7" s="35"/>
      <c r="K7" s="35"/>
      <c r="L7" s="35"/>
      <c r="M7" s="35"/>
      <c r="N7" s="42"/>
    </row>
    <row r="8" spans="1:23" ht="13.8" customHeight="1" x14ac:dyDescent="0.25">
      <c r="A8" s="410" t="s">
        <v>214</v>
      </c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</row>
    <row r="9" spans="1:23" ht="13.8" customHeight="1" x14ac:dyDescent="0.25">
      <c r="A9" s="410" t="s">
        <v>213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</row>
    <row r="10" spans="1:23" ht="14.1" customHeight="1" x14ac:dyDescent="0.25">
      <c r="A10" s="33"/>
      <c r="B10" s="33"/>
      <c r="C10" s="33"/>
      <c r="D10" s="33"/>
      <c r="E10" s="33"/>
      <c r="F10" s="125"/>
      <c r="G10" s="35"/>
      <c r="H10" s="35"/>
      <c r="I10" s="35"/>
      <c r="J10" s="35"/>
      <c r="K10" s="35"/>
      <c r="L10" s="35"/>
      <c r="M10" s="35"/>
      <c r="N10" s="35"/>
      <c r="W10" s="325">
        <f>Q18+Q20+Q22+Q24+Q26+Q28</f>
        <v>4093</v>
      </c>
    </row>
    <row r="11" spans="1:23" ht="47.25" customHeight="1" x14ac:dyDescent="0.25">
      <c r="A11" s="381" t="s">
        <v>2</v>
      </c>
      <c r="B11" s="382"/>
      <c r="C11" s="382"/>
      <c r="D11" s="382"/>
      <c r="E11" s="383"/>
      <c r="F11" s="422" t="s">
        <v>70</v>
      </c>
      <c r="G11" s="377" t="s">
        <v>42</v>
      </c>
      <c r="H11" s="377" t="s">
        <v>71</v>
      </c>
      <c r="I11" s="377"/>
      <c r="J11" s="377"/>
      <c r="K11" s="377"/>
      <c r="L11" s="377"/>
      <c r="M11" s="381" t="s">
        <v>72</v>
      </c>
      <c r="N11" s="382"/>
      <c r="O11" s="382"/>
      <c r="P11" s="382"/>
      <c r="Q11" s="382"/>
      <c r="R11" s="382"/>
      <c r="S11" s="382"/>
      <c r="T11" s="382"/>
      <c r="U11" s="383"/>
    </row>
    <row r="12" spans="1:23" ht="24" customHeight="1" x14ac:dyDescent="0.25">
      <c r="A12" s="246" t="s">
        <v>6</v>
      </c>
      <c r="B12" s="246" t="s">
        <v>7</v>
      </c>
      <c r="C12" s="246" t="s">
        <v>46</v>
      </c>
      <c r="D12" s="37" t="s">
        <v>47</v>
      </c>
      <c r="E12" s="176" t="s">
        <v>148</v>
      </c>
      <c r="F12" s="422"/>
      <c r="G12" s="377"/>
      <c r="H12" s="37" t="s">
        <v>65</v>
      </c>
      <c r="I12" s="37" t="s">
        <v>73</v>
      </c>
      <c r="J12" s="37" t="s">
        <v>74</v>
      </c>
      <c r="K12" s="37" t="s">
        <v>75</v>
      </c>
      <c r="L12" s="37" t="s">
        <v>76</v>
      </c>
      <c r="M12" s="99" t="s">
        <v>26</v>
      </c>
      <c r="N12" s="44" t="s">
        <v>27</v>
      </c>
      <c r="O12" s="45" t="s">
        <v>28</v>
      </c>
      <c r="P12" s="45" t="s">
        <v>29</v>
      </c>
      <c r="Q12" s="93" t="s">
        <v>30</v>
      </c>
      <c r="R12" s="93" t="s">
        <v>31</v>
      </c>
      <c r="S12" s="94" t="s">
        <v>32</v>
      </c>
      <c r="T12" s="94" t="s">
        <v>33</v>
      </c>
      <c r="U12" s="94" t="s">
        <v>34</v>
      </c>
    </row>
    <row r="13" spans="1:23" x14ac:dyDescent="0.25">
      <c r="A13" s="37"/>
      <c r="B13" s="37"/>
      <c r="C13" s="37"/>
      <c r="D13" s="37"/>
      <c r="E13" s="176"/>
      <c r="F13" s="126" t="s">
        <v>77</v>
      </c>
      <c r="G13" s="37"/>
      <c r="H13" s="37"/>
      <c r="I13" s="37"/>
      <c r="J13" s="37"/>
      <c r="K13" s="37"/>
      <c r="L13" s="37"/>
      <c r="M13" s="48">
        <v>102.9</v>
      </c>
      <c r="N13" s="47">
        <v>104.5</v>
      </c>
      <c r="O13" s="49">
        <v>103.2</v>
      </c>
      <c r="P13" s="95">
        <v>103.6</v>
      </c>
      <c r="Q13" s="95">
        <v>103.9</v>
      </c>
      <c r="R13" s="95">
        <v>104</v>
      </c>
      <c r="S13" s="96">
        <v>104</v>
      </c>
      <c r="T13" s="96">
        <v>104</v>
      </c>
      <c r="U13" s="96">
        <v>104</v>
      </c>
    </row>
    <row r="14" spans="1:23" ht="17.25" customHeight="1" x14ac:dyDescent="0.25">
      <c r="A14" s="415" t="s">
        <v>48</v>
      </c>
      <c r="B14" s="415" t="s">
        <v>211</v>
      </c>
      <c r="C14" s="415"/>
      <c r="D14" s="415"/>
      <c r="E14" s="396"/>
      <c r="F14" s="416" t="s">
        <v>222</v>
      </c>
      <c r="G14" s="50" t="s">
        <v>78</v>
      </c>
      <c r="H14" s="51"/>
      <c r="I14" s="51" t="s">
        <v>51</v>
      </c>
      <c r="J14" s="51" t="s">
        <v>51</v>
      </c>
      <c r="K14" s="145" t="s">
        <v>223</v>
      </c>
      <c r="L14" s="51" t="s">
        <v>80</v>
      </c>
      <c r="M14" s="52" t="e">
        <f>M15</f>
        <v>#REF!</v>
      </c>
      <c r="N14" s="52" t="e">
        <f t="shared" ref="N14:U14" si="0">N15</f>
        <v>#REF!</v>
      </c>
      <c r="O14" s="52" t="e">
        <f t="shared" si="0"/>
        <v>#REF!</v>
      </c>
      <c r="P14" s="52" t="e">
        <f t="shared" si="0"/>
        <v>#REF!</v>
      </c>
      <c r="Q14" s="52">
        <f t="shared" si="0"/>
        <v>4731.7699999999995</v>
      </c>
      <c r="R14" s="52">
        <f t="shared" si="0"/>
        <v>4303.8999999999996</v>
      </c>
      <c r="S14" s="52">
        <f t="shared" si="0"/>
        <v>4784.3</v>
      </c>
      <c r="T14" s="52">
        <f t="shared" si="0"/>
        <v>4975.6720000000005</v>
      </c>
      <c r="U14" s="52">
        <f t="shared" si="0"/>
        <v>5174.6988799999999</v>
      </c>
    </row>
    <row r="15" spans="1:23" ht="16.8" customHeight="1" x14ac:dyDescent="0.25">
      <c r="A15" s="415"/>
      <c r="B15" s="415"/>
      <c r="C15" s="415"/>
      <c r="D15" s="415"/>
      <c r="E15" s="397"/>
      <c r="F15" s="416"/>
      <c r="G15" s="50"/>
      <c r="H15" s="53"/>
      <c r="I15" s="51" t="s">
        <v>49</v>
      </c>
      <c r="J15" s="51" t="s">
        <v>49</v>
      </c>
      <c r="K15" s="145" t="s">
        <v>223</v>
      </c>
      <c r="L15" s="107" t="s">
        <v>80</v>
      </c>
      <c r="M15" s="52" t="e">
        <f>M17+#REF!+M32+M38+M43+M48</f>
        <v>#REF!</v>
      </c>
      <c r="N15" s="52" t="e">
        <f>N17+#REF!+N32+N38+N43+N48</f>
        <v>#REF!</v>
      </c>
      <c r="O15" s="52" t="e">
        <f>O17+#REF!+O32+O38+O43+O48</f>
        <v>#REF!</v>
      </c>
      <c r="P15" s="52" t="e">
        <f>P17+#REF!+P32+P38+P43+P48</f>
        <v>#REF!</v>
      </c>
      <c r="Q15" s="52">
        <f>Q18+Q20+Q22+Q24+Q26+Q28+Q19+Q21+Q23+Q25+Q27+Q29</f>
        <v>4731.7699999999995</v>
      </c>
      <c r="R15" s="52">
        <f t="shared" ref="R15:U15" si="1">R18+R20+R22+R24+R26+R28</f>
        <v>4303.8999999999996</v>
      </c>
      <c r="S15" s="52">
        <f t="shared" si="1"/>
        <v>4784.3</v>
      </c>
      <c r="T15" s="52">
        <f t="shared" si="1"/>
        <v>4975.6720000000005</v>
      </c>
      <c r="U15" s="52">
        <f t="shared" si="1"/>
        <v>5174.6988799999999</v>
      </c>
    </row>
    <row r="16" spans="1:23" hidden="1" x14ac:dyDescent="0.25">
      <c r="A16" s="415" t="s">
        <v>48</v>
      </c>
      <c r="B16" s="415" t="s">
        <v>211</v>
      </c>
      <c r="C16" s="415"/>
      <c r="D16" s="415"/>
      <c r="E16" s="396"/>
      <c r="F16" s="416" t="s">
        <v>221</v>
      </c>
      <c r="G16" s="50" t="s">
        <v>79</v>
      </c>
      <c r="H16" s="147">
        <v>159</v>
      </c>
      <c r="I16" s="107" t="s">
        <v>51</v>
      </c>
      <c r="J16" s="107" t="s">
        <v>49</v>
      </c>
      <c r="K16" s="145" t="s">
        <v>223</v>
      </c>
      <c r="L16" s="107" t="s">
        <v>80</v>
      </c>
      <c r="M16" s="56">
        <f>M17</f>
        <v>436.37199999999996</v>
      </c>
      <c r="N16" s="56">
        <f t="shared" ref="N16:P16" si="2">N17</f>
        <v>442.90901000000002</v>
      </c>
      <c r="O16" s="56">
        <f t="shared" si="2"/>
        <v>410.77458000000001</v>
      </c>
      <c r="P16" s="56">
        <f t="shared" si="2"/>
        <v>357.69704999999999</v>
      </c>
      <c r="Q16" s="56">
        <f>Q17</f>
        <v>4093</v>
      </c>
      <c r="R16" s="56">
        <f t="shared" ref="R16:U16" si="3">R17</f>
        <v>4303.8999999999996</v>
      </c>
      <c r="S16" s="56">
        <f t="shared" si="3"/>
        <v>4784.3</v>
      </c>
      <c r="T16" s="56">
        <f t="shared" si="3"/>
        <v>4975.6720000000005</v>
      </c>
      <c r="U16" s="56">
        <f t="shared" si="3"/>
        <v>5174.6988799999999</v>
      </c>
    </row>
    <row r="17" spans="1:22" ht="22.2" hidden="1" customHeight="1" x14ac:dyDescent="0.25">
      <c r="A17" s="415"/>
      <c r="B17" s="415"/>
      <c r="C17" s="415"/>
      <c r="D17" s="415"/>
      <c r="E17" s="397"/>
      <c r="F17" s="416"/>
      <c r="G17" s="270" t="s">
        <v>218</v>
      </c>
      <c r="H17" s="46">
        <v>159</v>
      </c>
      <c r="I17" s="80" t="s">
        <v>51</v>
      </c>
      <c r="J17" s="80" t="s">
        <v>49</v>
      </c>
      <c r="K17" s="103" t="s">
        <v>223</v>
      </c>
      <c r="L17" s="55">
        <v>244</v>
      </c>
      <c r="M17" s="58">
        <f>M18+M20+M22</f>
        <v>436.37199999999996</v>
      </c>
      <c r="N17" s="58">
        <f t="shared" ref="N17:P17" si="4">N18+N20+N22</f>
        <v>442.90901000000002</v>
      </c>
      <c r="O17" s="58">
        <f t="shared" si="4"/>
        <v>410.77458000000001</v>
      </c>
      <c r="P17" s="58">
        <f t="shared" si="4"/>
        <v>357.69704999999999</v>
      </c>
      <c r="Q17" s="58">
        <f>Q18+Q20+Q22+Q24+Q26+Q28</f>
        <v>4093</v>
      </c>
      <c r="R17" s="58">
        <f t="shared" ref="R17:U17" si="5">R18+R20+R22+R24+R26+R28</f>
        <v>4303.8999999999996</v>
      </c>
      <c r="S17" s="58">
        <f t="shared" si="5"/>
        <v>4784.3</v>
      </c>
      <c r="T17" s="58">
        <f t="shared" si="5"/>
        <v>4975.6720000000005</v>
      </c>
      <c r="U17" s="58">
        <f t="shared" si="5"/>
        <v>5174.6988799999999</v>
      </c>
    </row>
    <row r="18" spans="1:22" ht="51" customHeight="1" x14ac:dyDescent="0.25">
      <c r="A18" s="54" t="s">
        <v>48</v>
      </c>
      <c r="B18" s="54" t="s">
        <v>211</v>
      </c>
      <c r="C18" s="54" t="s">
        <v>14</v>
      </c>
      <c r="D18" s="54"/>
      <c r="E18" s="178"/>
      <c r="F18" s="127" t="s">
        <v>337</v>
      </c>
      <c r="G18" s="265" t="s">
        <v>338</v>
      </c>
      <c r="H18" s="93">
        <v>154</v>
      </c>
      <c r="I18" s="323" t="s">
        <v>51</v>
      </c>
      <c r="J18" s="323" t="s">
        <v>49</v>
      </c>
      <c r="K18" s="101" t="s">
        <v>219</v>
      </c>
      <c r="L18" s="55">
        <v>244</v>
      </c>
      <c r="M18" s="114">
        <v>4.2899000000000003</v>
      </c>
      <c r="N18" s="114">
        <v>4.41737</v>
      </c>
      <c r="O18" s="114">
        <v>4.1077500000000002</v>
      </c>
      <c r="P18" s="114">
        <v>3.5769799999999998</v>
      </c>
      <c r="Q18" s="114">
        <v>405.97</v>
      </c>
      <c r="R18" s="114">
        <v>427.4</v>
      </c>
      <c r="S18" s="114">
        <v>475.1</v>
      </c>
      <c r="T18" s="64">
        <f>S18*1.04</f>
        <v>494.10400000000004</v>
      </c>
      <c r="U18" s="60">
        <f>T18*1.04</f>
        <v>513.8681600000001</v>
      </c>
      <c r="V18" s="137"/>
    </row>
    <row r="19" spans="1:22" ht="42.6" customHeight="1" x14ac:dyDescent="0.25">
      <c r="A19" s="267" t="s">
        <v>48</v>
      </c>
      <c r="B19" s="267" t="s">
        <v>211</v>
      </c>
      <c r="C19" s="267" t="s">
        <v>48</v>
      </c>
      <c r="D19" s="267"/>
      <c r="E19" s="267"/>
      <c r="F19" s="127" t="s">
        <v>340</v>
      </c>
      <c r="G19" s="265" t="s">
        <v>338</v>
      </c>
      <c r="H19" s="93">
        <v>154</v>
      </c>
      <c r="I19" s="323" t="s">
        <v>220</v>
      </c>
      <c r="J19" s="323" t="s">
        <v>50</v>
      </c>
      <c r="K19" s="101" t="s">
        <v>339</v>
      </c>
      <c r="L19" s="55">
        <v>244</v>
      </c>
      <c r="M19" s="114"/>
      <c r="N19" s="114"/>
      <c r="O19" s="114"/>
      <c r="P19" s="114"/>
      <c r="Q19" s="114">
        <v>38.03</v>
      </c>
      <c r="R19" s="114"/>
      <c r="S19" s="114"/>
      <c r="T19" s="64"/>
      <c r="U19" s="60"/>
      <c r="V19" s="137"/>
    </row>
    <row r="20" spans="1:22" ht="50.4" customHeight="1" x14ac:dyDescent="0.25">
      <c r="A20" s="217" t="s">
        <v>48</v>
      </c>
      <c r="B20" s="54" t="s">
        <v>211</v>
      </c>
      <c r="C20" s="54" t="s">
        <v>49</v>
      </c>
      <c r="D20" s="54"/>
      <c r="E20" s="178"/>
      <c r="F20" s="127" t="s">
        <v>336</v>
      </c>
      <c r="G20" s="265" t="s">
        <v>338</v>
      </c>
      <c r="H20" s="46">
        <v>154</v>
      </c>
      <c r="I20" s="80" t="s">
        <v>51</v>
      </c>
      <c r="J20" s="80" t="s">
        <v>49</v>
      </c>
      <c r="K20" s="101" t="s">
        <v>219</v>
      </c>
      <c r="L20" s="46">
        <v>244</v>
      </c>
      <c r="M20" s="114">
        <v>424.7</v>
      </c>
      <c r="N20" s="115">
        <v>437.31900000000002</v>
      </c>
      <c r="O20" s="115">
        <v>406.66683</v>
      </c>
      <c r="P20" s="115">
        <v>354.12007</v>
      </c>
      <c r="Q20" s="115">
        <v>832.98</v>
      </c>
      <c r="R20" s="115">
        <v>875.8</v>
      </c>
      <c r="S20" s="115">
        <v>973.5</v>
      </c>
      <c r="T20" s="64">
        <f t="shared" ref="T20:U28" si="6">S20*1.04</f>
        <v>1012.44</v>
      </c>
      <c r="U20" s="60">
        <f t="shared" si="6"/>
        <v>1052.9376000000002</v>
      </c>
      <c r="V20" s="137"/>
    </row>
    <row r="21" spans="1:22" ht="50.4" customHeight="1" x14ac:dyDescent="0.25">
      <c r="A21" s="267" t="s">
        <v>48</v>
      </c>
      <c r="B21" s="267" t="s">
        <v>211</v>
      </c>
      <c r="C21" s="267" t="s">
        <v>50</v>
      </c>
      <c r="D21" s="267"/>
      <c r="E21" s="267"/>
      <c r="F21" s="127" t="s">
        <v>341</v>
      </c>
      <c r="G21" s="265" t="s">
        <v>338</v>
      </c>
      <c r="H21" s="46">
        <v>154</v>
      </c>
      <c r="I21" s="267" t="s">
        <v>51</v>
      </c>
      <c r="J21" s="267" t="s">
        <v>49</v>
      </c>
      <c r="K21" s="101" t="s">
        <v>339</v>
      </c>
      <c r="L21" s="46">
        <v>244</v>
      </c>
      <c r="M21" s="114"/>
      <c r="N21" s="115"/>
      <c r="O21" s="115"/>
      <c r="P21" s="115"/>
      <c r="Q21" s="115">
        <v>421.78</v>
      </c>
      <c r="R21" s="115"/>
      <c r="S21" s="115"/>
      <c r="T21" s="64"/>
      <c r="U21" s="60"/>
      <c r="V21" s="137"/>
    </row>
    <row r="22" spans="1:22" ht="46.2" customHeight="1" x14ac:dyDescent="0.25">
      <c r="A22" s="217" t="s">
        <v>48</v>
      </c>
      <c r="B22" s="54" t="s">
        <v>211</v>
      </c>
      <c r="C22" s="267" t="s">
        <v>51</v>
      </c>
      <c r="D22" s="54"/>
      <c r="E22" s="178"/>
      <c r="F22" s="127" t="s">
        <v>335</v>
      </c>
      <c r="G22" s="265" t="s">
        <v>338</v>
      </c>
      <c r="H22" s="46">
        <v>154</v>
      </c>
      <c r="I22" s="80" t="s">
        <v>51</v>
      </c>
      <c r="J22" s="80" t="s">
        <v>49</v>
      </c>
      <c r="K22" s="101" t="s">
        <v>219</v>
      </c>
      <c r="L22" s="46">
        <v>244</v>
      </c>
      <c r="M22" s="114">
        <v>7.3821000000000003</v>
      </c>
      <c r="N22" s="115">
        <v>1.1726399999999999</v>
      </c>
      <c r="O22" s="115">
        <v>0</v>
      </c>
      <c r="P22" s="115">
        <v>0</v>
      </c>
      <c r="Q22" s="115">
        <v>536.26</v>
      </c>
      <c r="R22" s="115">
        <v>564</v>
      </c>
      <c r="S22" s="115">
        <v>627</v>
      </c>
      <c r="T22" s="64">
        <f t="shared" si="6"/>
        <v>652.08000000000004</v>
      </c>
      <c r="U22" s="60">
        <f t="shared" si="6"/>
        <v>678.16320000000007</v>
      </c>
      <c r="V22" s="138"/>
    </row>
    <row r="23" spans="1:22" ht="46.2" customHeight="1" x14ac:dyDescent="0.25">
      <c r="A23" s="266" t="s">
        <v>48</v>
      </c>
      <c r="B23" s="266" t="s">
        <v>211</v>
      </c>
      <c r="C23" s="266" t="s">
        <v>220</v>
      </c>
      <c r="D23" s="266"/>
      <c r="E23" s="266"/>
      <c r="F23" s="127" t="s">
        <v>342</v>
      </c>
      <c r="G23" s="265" t="s">
        <v>338</v>
      </c>
      <c r="H23" s="46">
        <v>154</v>
      </c>
      <c r="I23" s="267" t="s">
        <v>51</v>
      </c>
      <c r="J23" s="267" t="s">
        <v>49</v>
      </c>
      <c r="K23" s="101" t="s">
        <v>339</v>
      </c>
      <c r="L23" s="46">
        <v>244</v>
      </c>
      <c r="M23" s="114"/>
      <c r="N23" s="115"/>
      <c r="O23" s="115"/>
      <c r="P23" s="115"/>
      <c r="Q23" s="115">
        <v>16.18</v>
      </c>
      <c r="R23" s="115"/>
      <c r="S23" s="115"/>
      <c r="T23" s="64"/>
      <c r="U23" s="60"/>
      <c r="V23" s="138"/>
    </row>
    <row r="24" spans="1:22" ht="53.4" customHeight="1" x14ac:dyDescent="0.25">
      <c r="A24" s="266" t="s">
        <v>48</v>
      </c>
      <c r="B24" s="266" t="s">
        <v>211</v>
      </c>
      <c r="C24" s="266" t="s">
        <v>231</v>
      </c>
      <c r="D24" s="266"/>
      <c r="E24" s="266"/>
      <c r="F24" s="127" t="s">
        <v>334</v>
      </c>
      <c r="G24" s="265" t="s">
        <v>338</v>
      </c>
      <c r="H24" s="46">
        <v>154</v>
      </c>
      <c r="I24" s="267" t="s">
        <v>51</v>
      </c>
      <c r="J24" s="267" t="s">
        <v>49</v>
      </c>
      <c r="K24" s="101" t="s">
        <v>219</v>
      </c>
      <c r="L24" s="46">
        <v>244</v>
      </c>
      <c r="M24" s="282" t="e">
        <f>#REF!</f>
        <v>#REF!</v>
      </c>
      <c r="N24" s="282" t="e">
        <f>#REF!</f>
        <v>#REF!</v>
      </c>
      <c r="O24" s="282" t="e">
        <f>#REF!</f>
        <v>#REF!</v>
      </c>
      <c r="P24" s="282" t="e">
        <f>#REF!</f>
        <v>#REF!</v>
      </c>
      <c r="Q24" s="98">
        <v>1510.02</v>
      </c>
      <c r="R24" s="98">
        <v>1586.2</v>
      </c>
      <c r="S24" s="98">
        <v>1763.4</v>
      </c>
      <c r="T24" s="64">
        <f t="shared" si="6"/>
        <v>1833.9360000000001</v>
      </c>
      <c r="U24" s="60">
        <f t="shared" si="6"/>
        <v>1907.2934400000001</v>
      </c>
    </row>
    <row r="25" spans="1:22" ht="53.4" customHeight="1" x14ac:dyDescent="0.25">
      <c r="A25" s="266" t="s">
        <v>48</v>
      </c>
      <c r="B25" s="266" t="s">
        <v>211</v>
      </c>
      <c r="C25" s="266" t="s">
        <v>232</v>
      </c>
      <c r="D25" s="266"/>
      <c r="E25" s="266"/>
      <c r="F25" s="127" t="s">
        <v>343</v>
      </c>
      <c r="G25" s="265" t="s">
        <v>338</v>
      </c>
      <c r="H25" s="46">
        <v>154</v>
      </c>
      <c r="I25" s="267" t="s">
        <v>51</v>
      </c>
      <c r="J25" s="267" t="s">
        <v>49</v>
      </c>
      <c r="K25" s="101" t="s">
        <v>339</v>
      </c>
      <c r="L25" s="46">
        <v>244</v>
      </c>
      <c r="M25" s="282"/>
      <c r="N25" s="282"/>
      <c r="O25" s="282"/>
      <c r="P25" s="282"/>
      <c r="Q25" s="98">
        <v>162.78</v>
      </c>
      <c r="R25" s="98"/>
      <c r="S25" s="98"/>
      <c r="T25" s="64"/>
      <c r="U25" s="60"/>
    </row>
    <row r="26" spans="1:22" ht="51.6" customHeight="1" x14ac:dyDescent="0.25">
      <c r="A26" s="54" t="s">
        <v>48</v>
      </c>
      <c r="B26" s="54" t="s">
        <v>211</v>
      </c>
      <c r="C26" s="54" t="s">
        <v>233</v>
      </c>
      <c r="D26" s="54"/>
      <c r="E26" s="178"/>
      <c r="F26" s="127" t="s">
        <v>333</v>
      </c>
      <c r="G26" s="265" t="s">
        <v>338</v>
      </c>
      <c r="H26" s="46">
        <v>154</v>
      </c>
      <c r="I26" s="80" t="s">
        <v>51</v>
      </c>
      <c r="J26" s="80" t="s">
        <v>49</v>
      </c>
      <c r="K26" s="101" t="s">
        <v>219</v>
      </c>
      <c r="L26" s="55">
        <v>244</v>
      </c>
      <c r="M26" s="112">
        <v>8.4333299999999998</v>
      </c>
      <c r="N26" s="112">
        <v>9.0790500000000005</v>
      </c>
      <c r="O26" s="112">
        <v>8.4274799999999992</v>
      </c>
      <c r="P26" s="112">
        <v>7.3385300000000004</v>
      </c>
      <c r="Q26" s="112">
        <v>415.02</v>
      </c>
      <c r="R26" s="112">
        <v>436.8</v>
      </c>
      <c r="S26" s="111">
        <v>485.5</v>
      </c>
      <c r="T26" s="64">
        <f t="shared" si="6"/>
        <v>504.92</v>
      </c>
      <c r="U26" s="60">
        <f t="shared" si="6"/>
        <v>525.11680000000001</v>
      </c>
    </row>
    <row r="27" spans="1:22" ht="51.6" customHeight="1" x14ac:dyDescent="0.25">
      <c r="A27" s="267" t="s">
        <v>48</v>
      </c>
      <c r="B27" s="267" t="s">
        <v>211</v>
      </c>
      <c r="C27" s="267" t="s">
        <v>140</v>
      </c>
      <c r="D27" s="267"/>
      <c r="E27" s="267"/>
      <c r="F27" s="127" t="s">
        <v>344</v>
      </c>
      <c r="G27" s="265" t="s">
        <v>338</v>
      </c>
      <c r="H27" s="46">
        <v>154</v>
      </c>
      <c r="I27" s="267" t="s">
        <v>220</v>
      </c>
      <c r="J27" s="267" t="s">
        <v>50</v>
      </c>
      <c r="K27" s="101" t="s">
        <v>339</v>
      </c>
      <c r="L27" s="55">
        <v>244</v>
      </c>
      <c r="M27" s="112"/>
      <c r="N27" s="112"/>
      <c r="O27" s="112"/>
      <c r="P27" s="112"/>
      <c r="Q27" s="112">
        <v>0</v>
      </c>
      <c r="R27" s="112"/>
      <c r="S27" s="324"/>
      <c r="T27" s="64"/>
      <c r="U27" s="60"/>
    </row>
    <row r="28" spans="1:22" ht="52.2" customHeight="1" x14ac:dyDescent="0.25">
      <c r="A28" s="217" t="s">
        <v>48</v>
      </c>
      <c r="B28" s="54" t="s">
        <v>211</v>
      </c>
      <c r="C28" s="54" t="s">
        <v>177</v>
      </c>
      <c r="D28" s="54"/>
      <c r="E28" s="178"/>
      <c r="F28" s="127" t="s">
        <v>332</v>
      </c>
      <c r="G28" s="265" t="s">
        <v>338</v>
      </c>
      <c r="H28" s="46">
        <v>154</v>
      </c>
      <c r="I28" s="80" t="s">
        <v>51</v>
      </c>
      <c r="J28" s="80" t="s">
        <v>49</v>
      </c>
      <c r="K28" s="101" t="s">
        <v>219</v>
      </c>
      <c r="L28" s="46">
        <v>244</v>
      </c>
      <c r="M28" s="102">
        <v>834.9</v>
      </c>
      <c r="N28" s="113">
        <v>898.82500000000005</v>
      </c>
      <c r="O28" s="113">
        <v>834.31961999999999</v>
      </c>
      <c r="P28" s="113">
        <v>726.51441999999997</v>
      </c>
      <c r="Q28" s="113">
        <v>392.75</v>
      </c>
      <c r="R28" s="113">
        <v>413.7</v>
      </c>
      <c r="S28" s="100">
        <v>459.8</v>
      </c>
      <c r="T28" s="64">
        <f t="shared" si="6"/>
        <v>478.19200000000001</v>
      </c>
      <c r="U28" s="60">
        <f t="shared" si="6"/>
        <v>497.31968000000001</v>
      </c>
    </row>
    <row r="29" spans="1:22" ht="52.2" customHeight="1" x14ac:dyDescent="0.25">
      <c r="A29" s="267" t="s">
        <v>48</v>
      </c>
      <c r="B29" s="267" t="s">
        <v>211</v>
      </c>
      <c r="C29" s="267" t="s">
        <v>178</v>
      </c>
      <c r="D29" s="267"/>
      <c r="E29" s="267"/>
      <c r="F29" s="127" t="s">
        <v>345</v>
      </c>
      <c r="G29" s="265" t="s">
        <v>338</v>
      </c>
      <c r="H29" s="46">
        <v>154</v>
      </c>
      <c r="I29" s="267" t="s">
        <v>220</v>
      </c>
      <c r="J29" s="267" t="s">
        <v>50</v>
      </c>
      <c r="K29" s="101" t="s">
        <v>339</v>
      </c>
      <c r="L29" s="46">
        <v>244</v>
      </c>
      <c r="M29" s="102"/>
      <c r="N29" s="113"/>
      <c r="O29" s="113"/>
      <c r="P29" s="113"/>
      <c r="Q29" s="113">
        <v>0</v>
      </c>
      <c r="R29" s="113"/>
      <c r="S29" s="269"/>
      <c r="T29" s="64"/>
      <c r="U29" s="64"/>
    </row>
    <row r="30" spans="1:22" ht="26.4" customHeight="1" x14ac:dyDescent="0.25">
      <c r="A30" s="217" t="s">
        <v>185</v>
      </c>
      <c r="B30" s="54" t="s">
        <v>9</v>
      </c>
      <c r="C30" s="54" t="s">
        <v>14</v>
      </c>
      <c r="D30" s="54" t="s">
        <v>49</v>
      </c>
      <c r="E30" s="178"/>
      <c r="F30" s="127" t="s">
        <v>98</v>
      </c>
      <c r="G30" s="57" t="s">
        <v>99</v>
      </c>
      <c r="H30" s="46">
        <v>159</v>
      </c>
      <c r="I30" s="54" t="s">
        <v>51</v>
      </c>
      <c r="J30" s="80" t="s">
        <v>49</v>
      </c>
      <c r="K30" s="133" t="s">
        <v>186</v>
      </c>
      <c r="L30" s="46">
        <v>244</v>
      </c>
      <c r="M30" s="102">
        <v>38.908670000000001</v>
      </c>
      <c r="N30" s="102">
        <v>18.623950000000001</v>
      </c>
      <c r="O30" s="112">
        <v>2.1958799999999998</v>
      </c>
      <c r="P30" s="98">
        <v>0</v>
      </c>
      <c r="Q30" s="98">
        <v>0</v>
      </c>
      <c r="R30" s="98">
        <v>0</v>
      </c>
      <c r="S30" s="98">
        <v>0</v>
      </c>
      <c r="T30" s="98">
        <v>0</v>
      </c>
      <c r="U30" s="64">
        <v>0</v>
      </c>
    </row>
    <row r="31" spans="1:22" ht="16.8" customHeight="1" x14ac:dyDescent="0.25">
      <c r="A31" s="396" t="s">
        <v>185</v>
      </c>
      <c r="B31" s="396" t="s">
        <v>10</v>
      </c>
      <c r="C31" s="398"/>
      <c r="D31" s="398"/>
      <c r="E31" s="398"/>
      <c r="F31" s="400" t="s">
        <v>143</v>
      </c>
      <c r="G31" s="50" t="s">
        <v>79</v>
      </c>
      <c r="H31" s="147">
        <v>159</v>
      </c>
      <c r="I31" s="107" t="s">
        <v>51</v>
      </c>
      <c r="J31" s="107" t="s">
        <v>49</v>
      </c>
      <c r="K31" s="107" t="s">
        <v>187</v>
      </c>
      <c r="L31" s="147">
        <v>244</v>
      </c>
      <c r="M31" s="148">
        <f>M32</f>
        <v>558.69164999999998</v>
      </c>
      <c r="N31" s="148">
        <f t="shared" ref="N31:U31" si="7">N32</f>
        <v>615.79073000000005</v>
      </c>
      <c r="O31" s="148">
        <f t="shared" si="7"/>
        <v>630.11537999999996</v>
      </c>
      <c r="P31" s="148">
        <f t="shared" si="7"/>
        <v>472.50227000000001</v>
      </c>
      <c r="Q31" s="148">
        <f t="shared" si="7"/>
        <v>519.99793999999997</v>
      </c>
      <c r="R31" s="148">
        <f t="shared" si="7"/>
        <v>547.32256999999993</v>
      </c>
      <c r="S31" s="148">
        <f t="shared" si="7"/>
        <v>5.6921591999999999</v>
      </c>
      <c r="T31" s="148">
        <f t="shared" si="7"/>
        <v>5.9198455680000004</v>
      </c>
      <c r="U31" s="148">
        <f t="shared" si="7"/>
        <v>6.1566393907200005</v>
      </c>
    </row>
    <row r="32" spans="1:22" ht="26.4" customHeight="1" x14ac:dyDescent="0.25">
      <c r="A32" s="397"/>
      <c r="B32" s="397"/>
      <c r="C32" s="399"/>
      <c r="D32" s="399"/>
      <c r="E32" s="399"/>
      <c r="F32" s="401"/>
      <c r="G32" s="57" t="s">
        <v>99</v>
      </c>
      <c r="H32" s="46">
        <v>159</v>
      </c>
      <c r="I32" s="59" t="s">
        <v>51</v>
      </c>
      <c r="J32" s="109" t="s">
        <v>49</v>
      </c>
      <c r="K32" s="59" t="s">
        <v>187</v>
      </c>
      <c r="L32" s="46">
        <v>244</v>
      </c>
      <c r="M32" s="58">
        <f>M33+M35+M36</f>
        <v>558.69164999999998</v>
      </c>
      <c r="N32" s="58">
        <f t="shared" ref="N32:U32" si="8">N33+N35+N36</f>
        <v>615.79073000000005</v>
      </c>
      <c r="O32" s="58">
        <f>O33+O35+O36</f>
        <v>630.11537999999996</v>
      </c>
      <c r="P32" s="58">
        <f t="shared" si="8"/>
        <v>472.50227000000001</v>
      </c>
      <c r="Q32" s="58">
        <f t="shared" si="8"/>
        <v>519.99793999999997</v>
      </c>
      <c r="R32" s="58">
        <f t="shared" si="8"/>
        <v>547.32256999999993</v>
      </c>
      <c r="S32" s="58">
        <f t="shared" si="8"/>
        <v>5.6921591999999999</v>
      </c>
      <c r="T32" s="58">
        <f t="shared" si="8"/>
        <v>5.9198455680000004</v>
      </c>
      <c r="U32" s="58">
        <f t="shared" si="8"/>
        <v>6.1566393907200005</v>
      </c>
    </row>
    <row r="33" spans="1:23" ht="14.4" customHeight="1" x14ac:dyDescent="0.25">
      <c r="A33" s="419" t="s">
        <v>185</v>
      </c>
      <c r="B33" s="419" t="s">
        <v>10</v>
      </c>
      <c r="C33" s="419" t="s">
        <v>14</v>
      </c>
      <c r="D33" s="419" t="s">
        <v>8</v>
      </c>
      <c r="E33" s="398"/>
      <c r="F33" s="420" t="s">
        <v>96</v>
      </c>
      <c r="G33" s="417" t="s">
        <v>99</v>
      </c>
      <c r="H33" s="398" t="s">
        <v>81</v>
      </c>
      <c r="I33" s="398" t="s">
        <v>51</v>
      </c>
      <c r="J33" s="398" t="s">
        <v>49</v>
      </c>
      <c r="K33" s="411" t="s">
        <v>188</v>
      </c>
      <c r="L33" s="398" t="s">
        <v>80</v>
      </c>
      <c r="M33" s="413">
        <v>5.5868700000000002</v>
      </c>
      <c r="N33" s="402">
        <v>5.9169600000000004</v>
      </c>
      <c r="O33" s="402">
        <v>5.4261600000000003</v>
      </c>
      <c r="P33" s="402">
        <v>4.7250300000000003</v>
      </c>
      <c r="Q33" s="402">
        <v>5.19998</v>
      </c>
      <c r="R33" s="402">
        <v>5.47323</v>
      </c>
      <c r="S33" s="404">
        <f>R33*1.04</f>
        <v>5.6921591999999999</v>
      </c>
      <c r="T33" s="404">
        <f>S33*1.04</f>
        <v>5.9198455680000004</v>
      </c>
      <c r="U33" s="406">
        <f>T33*1.04</f>
        <v>6.1566393907200005</v>
      </c>
    </row>
    <row r="34" spans="1:23" ht="27" customHeight="1" x14ac:dyDescent="0.25">
      <c r="A34" s="419"/>
      <c r="B34" s="419"/>
      <c r="C34" s="419"/>
      <c r="D34" s="419"/>
      <c r="E34" s="399"/>
      <c r="F34" s="421"/>
      <c r="G34" s="418"/>
      <c r="H34" s="399"/>
      <c r="I34" s="399"/>
      <c r="J34" s="399"/>
      <c r="K34" s="412"/>
      <c r="L34" s="399"/>
      <c r="M34" s="414"/>
      <c r="N34" s="403"/>
      <c r="O34" s="403"/>
      <c r="P34" s="403"/>
      <c r="Q34" s="403"/>
      <c r="R34" s="403"/>
      <c r="S34" s="405"/>
      <c r="T34" s="405"/>
      <c r="U34" s="407"/>
    </row>
    <row r="35" spans="1:23" ht="37.200000000000003" customHeight="1" x14ac:dyDescent="0.25">
      <c r="A35" s="54" t="s">
        <v>185</v>
      </c>
      <c r="B35" s="54" t="s">
        <v>10</v>
      </c>
      <c r="C35" s="54" t="s">
        <v>14</v>
      </c>
      <c r="D35" s="54" t="s">
        <v>9</v>
      </c>
      <c r="E35" s="196"/>
      <c r="F35" s="128" t="s">
        <v>97</v>
      </c>
      <c r="G35" s="57" t="s">
        <v>99</v>
      </c>
      <c r="H35" s="54" t="s">
        <v>81</v>
      </c>
      <c r="I35" s="54" t="s">
        <v>51</v>
      </c>
      <c r="J35" s="54" t="s">
        <v>49</v>
      </c>
      <c r="K35" s="149" t="s">
        <v>189</v>
      </c>
      <c r="L35" s="54" t="s">
        <v>80</v>
      </c>
      <c r="M35" s="116">
        <v>553.1</v>
      </c>
      <c r="N35" s="117">
        <v>585.779</v>
      </c>
      <c r="O35" s="118">
        <v>537.18921999999998</v>
      </c>
      <c r="P35" s="119">
        <v>467.77724000000001</v>
      </c>
      <c r="Q35" s="119">
        <v>514.79795999999999</v>
      </c>
      <c r="R35" s="119">
        <v>541.84933999999998</v>
      </c>
      <c r="S35" s="98">
        <v>0</v>
      </c>
      <c r="T35" s="98">
        <v>0</v>
      </c>
      <c r="U35" s="64">
        <v>0</v>
      </c>
    </row>
    <row r="36" spans="1:23" ht="37.5" customHeight="1" x14ac:dyDescent="0.25">
      <c r="A36" s="54" t="s">
        <v>185</v>
      </c>
      <c r="B36" s="54" t="s">
        <v>10</v>
      </c>
      <c r="C36" s="54" t="s">
        <v>14</v>
      </c>
      <c r="D36" s="54" t="s">
        <v>10</v>
      </c>
      <c r="E36" s="178"/>
      <c r="F36" s="129" t="s">
        <v>98</v>
      </c>
      <c r="G36" s="57" t="s">
        <v>99</v>
      </c>
      <c r="H36" s="54" t="s">
        <v>81</v>
      </c>
      <c r="I36" s="54" t="s">
        <v>51</v>
      </c>
      <c r="J36" s="54" t="s">
        <v>49</v>
      </c>
      <c r="K36" s="134" t="s">
        <v>188</v>
      </c>
      <c r="L36" s="62" t="s">
        <v>80</v>
      </c>
      <c r="M36" s="98">
        <v>4.7800000000000004E-3</v>
      </c>
      <c r="N36" s="98">
        <v>24.09477</v>
      </c>
      <c r="O36" s="98">
        <v>87.5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64">
        <v>0</v>
      </c>
    </row>
    <row r="37" spans="1:23" ht="17.25" customHeight="1" x14ac:dyDescent="0.25">
      <c r="A37" s="415" t="s">
        <v>185</v>
      </c>
      <c r="B37" s="415" t="s">
        <v>11</v>
      </c>
      <c r="C37" s="415"/>
      <c r="D37" s="415"/>
      <c r="E37" s="396"/>
      <c r="F37" s="416" t="s">
        <v>144</v>
      </c>
      <c r="G37" s="50" t="s">
        <v>79</v>
      </c>
      <c r="H37" s="51" t="s">
        <v>81</v>
      </c>
      <c r="I37" s="51" t="s">
        <v>51</v>
      </c>
      <c r="J37" s="51" t="s">
        <v>49</v>
      </c>
      <c r="K37" s="145" t="s">
        <v>190</v>
      </c>
      <c r="L37" s="146" t="s">
        <v>100</v>
      </c>
      <c r="M37" s="56">
        <f>M38</f>
        <v>1581.048</v>
      </c>
      <c r="N37" s="56">
        <f t="shared" ref="N37:U37" si="9">N38</f>
        <v>1661.9259999999999</v>
      </c>
      <c r="O37" s="56">
        <f t="shared" si="9"/>
        <v>1527.80225</v>
      </c>
      <c r="P37" s="56">
        <f t="shared" si="9"/>
        <v>2554.78388</v>
      </c>
      <c r="Q37" s="56">
        <f t="shared" si="9"/>
        <v>1464.1199799999999</v>
      </c>
      <c r="R37" s="56">
        <f t="shared" si="9"/>
        <v>1554.7095999999999</v>
      </c>
      <c r="S37" s="56">
        <f t="shared" si="9"/>
        <v>16.168984000000002</v>
      </c>
      <c r="T37" s="56">
        <f t="shared" si="9"/>
        <v>16.815743360000003</v>
      </c>
      <c r="U37" s="56">
        <f t="shared" si="9"/>
        <v>17.488373094400004</v>
      </c>
    </row>
    <row r="38" spans="1:23" ht="24" customHeight="1" x14ac:dyDescent="0.25">
      <c r="A38" s="415"/>
      <c r="B38" s="415"/>
      <c r="C38" s="415"/>
      <c r="D38" s="415"/>
      <c r="E38" s="397"/>
      <c r="F38" s="416"/>
      <c r="G38" s="57" t="s">
        <v>99</v>
      </c>
      <c r="H38" s="54" t="s">
        <v>81</v>
      </c>
      <c r="I38" s="54" t="s">
        <v>51</v>
      </c>
      <c r="J38" s="54" t="s">
        <v>49</v>
      </c>
      <c r="K38" s="103" t="s">
        <v>190</v>
      </c>
      <c r="L38" s="62" t="s">
        <v>101</v>
      </c>
      <c r="M38" s="58">
        <f>M39+M40+M41</f>
        <v>1581.048</v>
      </c>
      <c r="N38" s="58">
        <f t="shared" ref="N38:U38" si="10">N39+N40+N41</f>
        <v>1661.9259999999999</v>
      </c>
      <c r="O38" s="58">
        <f t="shared" si="10"/>
        <v>1527.80225</v>
      </c>
      <c r="P38" s="58">
        <f t="shared" si="10"/>
        <v>2554.78388</v>
      </c>
      <c r="Q38" s="58">
        <f t="shared" si="10"/>
        <v>1464.1199799999999</v>
      </c>
      <c r="R38" s="58">
        <f t="shared" si="10"/>
        <v>1554.7095999999999</v>
      </c>
      <c r="S38" s="58">
        <f t="shared" si="10"/>
        <v>16.168984000000002</v>
      </c>
      <c r="T38" s="58">
        <f t="shared" si="10"/>
        <v>16.815743360000003</v>
      </c>
      <c r="U38" s="58">
        <f t="shared" si="10"/>
        <v>17.488373094400004</v>
      </c>
    </row>
    <row r="39" spans="1:23" ht="39.75" customHeight="1" x14ac:dyDescent="0.25">
      <c r="A39" s="65" t="s">
        <v>185</v>
      </c>
      <c r="B39" s="65" t="s">
        <v>11</v>
      </c>
      <c r="C39" s="65" t="s">
        <v>14</v>
      </c>
      <c r="D39" s="65" t="s">
        <v>8</v>
      </c>
      <c r="E39" s="177"/>
      <c r="F39" s="130" t="s">
        <v>96</v>
      </c>
      <c r="G39" s="57" t="s">
        <v>99</v>
      </c>
      <c r="H39" s="54" t="s">
        <v>81</v>
      </c>
      <c r="I39" s="54" t="s">
        <v>51</v>
      </c>
      <c r="J39" s="54" t="s">
        <v>49</v>
      </c>
      <c r="K39" s="132" t="s">
        <v>191</v>
      </c>
      <c r="L39" s="54" t="s">
        <v>80</v>
      </c>
      <c r="M39" s="114">
        <v>15.63636</v>
      </c>
      <c r="N39" s="114">
        <v>16.56861</v>
      </c>
      <c r="O39" s="120">
        <v>15.278029999999999</v>
      </c>
      <c r="P39" s="121">
        <v>25.547840000000001</v>
      </c>
      <c r="Q39" s="121">
        <v>14.6412</v>
      </c>
      <c r="R39" s="121">
        <v>15.5471</v>
      </c>
      <c r="S39" s="112">
        <f>R39*1.04</f>
        <v>16.168984000000002</v>
      </c>
      <c r="T39" s="112">
        <f>S39*1.04</f>
        <v>16.815743360000003</v>
      </c>
      <c r="U39" s="112">
        <f t="shared" ref="U39" si="11">T39*1.04</f>
        <v>17.488373094400004</v>
      </c>
    </row>
    <row r="40" spans="1:23" ht="37.5" customHeight="1" x14ac:dyDescent="0.25">
      <c r="A40" s="65" t="s">
        <v>185</v>
      </c>
      <c r="B40" s="65" t="s">
        <v>11</v>
      </c>
      <c r="C40" s="65" t="s">
        <v>14</v>
      </c>
      <c r="D40" s="65" t="s">
        <v>9</v>
      </c>
      <c r="E40" s="177"/>
      <c r="F40" s="130" t="s">
        <v>97</v>
      </c>
      <c r="G40" s="57" t="s">
        <v>99</v>
      </c>
      <c r="H40" s="54" t="s">
        <v>81</v>
      </c>
      <c r="I40" s="54" t="s">
        <v>51</v>
      </c>
      <c r="J40" s="54" t="s">
        <v>49</v>
      </c>
      <c r="K40" s="101" t="s">
        <v>191</v>
      </c>
      <c r="L40" s="62" t="s">
        <v>80</v>
      </c>
      <c r="M40" s="114">
        <v>1548</v>
      </c>
      <c r="N40" s="115">
        <v>1640.2919999999999</v>
      </c>
      <c r="O40" s="122">
        <v>1512.52422</v>
      </c>
      <c r="P40" s="123">
        <v>2529.2360399999998</v>
      </c>
      <c r="Q40" s="123">
        <v>1449.4787799999999</v>
      </c>
      <c r="R40" s="123">
        <v>1539.1624999999999</v>
      </c>
      <c r="S40" s="112">
        <v>0</v>
      </c>
      <c r="T40" s="112">
        <v>0</v>
      </c>
      <c r="U40" s="112">
        <v>0</v>
      </c>
    </row>
    <row r="41" spans="1:23" ht="37.5" customHeight="1" x14ac:dyDescent="0.25">
      <c r="A41" s="65" t="s">
        <v>185</v>
      </c>
      <c r="B41" s="65" t="s">
        <v>11</v>
      </c>
      <c r="C41" s="65" t="s">
        <v>14</v>
      </c>
      <c r="D41" s="65" t="s">
        <v>10</v>
      </c>
      <c r="E41" s="177"/>
      <c r="F41" s="130" t="s">
        <v>98</v>
      </c>
      <c r="G41" s="57" t="s">
        <v>99</v>
      </c>
      <c r="H41" s="54" t="s">
        <v>81</v>
      </c>
      <c r="I41" s="54" t="s">
        <v>51</v>
      </c>
      <c r="J41" s="54" t="s">
        <v>49</v>
      </c>
      <c r="K41" s="132" t="s">
        <v>191</v>
      </c>
      <c r="L41" s="54" t="s">
        <v>80</v>
      </c>
      <c r="M41" s="114">
        <v>17.411639999999998</v>
      </c>
      <c r="N41" s="114">
        <v>5.0653899999999998</v>
      </c>
      <c r="O41" s="112">
        <v>0</v>
      </c>
      <c r="P41" s="112">
        <v>0</v>
      </c>
      <c r="Q41" s="60">
        <v>0</v>
      </c>
      <c r="R41" s="60">
        <v>0</v>
      </c>
      <c r="S41" s="61">
        <v>0</v>
      </c>
      <c r="T41" s="61">
        <v>0</v>
      </c>
      <c r="U41" s="61">
        <v>0</v>
      </c>
    </row>
    <row r="42" spans="1:23" ht="19.8" customHeight="1" x14ac:dyDescent="0.25">
      <c r="A42" s="396" t="s">
        <v>185</v>
      </c>
      <c r="B42" s="396" t="s">
        <v>12</v>
      </c>
      <c r="C42" s="398"/>
      <c r="D42" s="398"/>
      <c r="E42" s="398"/>
      <c r="F42" s="400" t="s">
        <v>145</v>
      </c>
      <c r="G42" s="50" t="s">
        <v>79</v>
      </c>
      <c r="H42" s="107" t="s">
        <v>81</v>
      </c>
      <c r="I42" s="107" t="s">
        <v>51</v>
      </c>
      <c r="J42" s="107" t="s">
        <v>49</v>
      </c>
      <c r="K42" s="143" t="s">
        <v>192</v>
      </c>
      <c r="L42" s="107" t="s">
        <v>80</v>
      </c>
      <c r="M42" s="144">
        <f>M43</f>
        <v>448.46800000000002</v>
      </c>
      <c r="N42" s="144">
        <f t="shared" ref="N42:U42" si="12">N43</f>
        <v>469.41999000000004</v>
      </c>
      <c r="O42" s="144">
        <f t="shared" si="12"/>
        <v>466.92392000000001</v>
      </c>
      <c r="P42" s="144">
        <f t="shared" si="12"/>
        <v>377.50657000000001</v>
      </c>
      <c r="Q42" s="144">
        <f t="shared" si="12"/>
        <v>415.45334000000003</v>
      </c>
      <c r="R42" s="144">
        <f t="shared" si="12"/>
        <v>433.67804000000001</v>
      </c>
      <c r="S42" s="144">
        <f t="shared" si="12"/>
        <v>4.5102615999999998</v>
      </c>
      <c r="T42" s="144">
        <f t="shared" si="12"/>
        <v>4.6906720640000001</v>
      </c>
      <c r="U42" s="144">
        <f t="shared" si="12"/>
        <v>4.8782989465600002</v>
      </c>
    </row>
    <row r="43" spans="1:23" ht="24.6" customHeight="1" x14ac:dyDescent="0.25">
      <c r="A43" s="397"/>
      <c r="B43" s="397"/>
      <c r="C43" s="399"/>
      <c r="D43" s="399"/>
      <c r="E43" s="399"/>
      <c r="F43" s="401"/>
      <c r="G43" s="57" t="s">
        <v>99</v>
      </c>
      <c r="H43" s="54" t="s">
        <v>81</v>
      </c>
      <c r="I43" s="54" t="s">
        <v>51</v>
      </c>
      <c r="J43" s="54" t="s">
        <v>49</v>
      </c>
      <c r="K43" s="105" t="s">
        <v>192</v>
      </c>
      <c r="L43" s="109" t="s">
        <v>80</v>
      </c>
      <c r="M43" s="63">
        <f>M44+M45+M46</f>
        <v>448.46800000000002</v>
      </c>
      <c r="N43" s="63">
        <f t="shared" ref="N43:U43" si="13">N44+N45+N46</f>
        <v>469.41999000000004</v>
      </c>
      <c r="O43" s="63">
        <f t="shared" si="13"/>
        <v>466.92392000000001</v>
      </c>
      <c r="P43" s="63">
        <f t="shared" si="13"/>
        <v>377.50657000000001</v>
      </c>
      <c r="Q43" s="63">
        <f t="shared" si="13"/>
        <v>415.45334000000003</v>
      </c>
      <c r="R43" s="63">
        <f t="shared" si="13"/>
        <v>433.67804000000001</v>
      </c>
      <c r="S43" s="63">
        <f t="shared" si="13"/>
        <v>4.5102615999999998</v>
      </c>
      <c r="T43" s="63">
        <f t="shared" si="13"/>
        <v>4.6906720640000001</v>
      </c>
      <c r="U43" s="63">
        <f t="shared" si="13"/>
        <v>4.8782989465600002</v>
      </c>
    </row>
    <row r="44" spans="1:23" ht="28.8" customHeight="1" x14ac:dyDescent="0.25">
      <c r="A44" s="65" t="s">
        <v>185</v>
      </c>
      <c r="B44" s="65" t="s">
        <v>12</v>
      </c>
      <c r="C44" s="65" t="s">
        <v>14</v>
      </c>
      <c r="D44" s="65" t="s">
        <v>8</v>
      </c>
      <c r="E44" s="177"/>
      <c r="F44" s="130" t="s">
        <v>96</v>
      </c>
      <c r="G44" s="57" t="s">
        <v>99</v>
      </c>
      <c r="H44" s="54" t="s">
        <v>81</v>
      </c>
      <c r="I44" s="54" t="s">
        <v>51</v>
      </c>
      <c r="J44" s="54" t="s">
        <v>49</v>
      </c>
      <c r="K44" s="135" t="s">
        <v>193</v>
      </c>
      <c r="L44" s="62" t="s">
        <v>80</v>
      </c>
      <c r="M44" s="112">
        <v>4.3989900000000004</v>
      </c>
      <c r="N44" s="112">
        <v>4.6841400000000002</v>
      </c>
      <c r="O44" s="113">
        <v>4.3352399999999998</v>
      </c>
      <c r="P44" s="112">
        <v>3.7750699999999999</v>
      </c>
      <c r="Q44" s="112">
        <v>4.1545399999999999</v>
      </c>
      <c r="R44" s="112">
        <v>4.3367899999999997</v>
      </c>
      <c r="S44" s="112">
        <f>R44*1.04</f>
        <v>4.5102615999999998</v>
      </c>
      <c r="T44" s="61">
        <f>S44*1.04</f>
        <v>4.6906720640000001</v>
      </c>
      <c r="U44" s="61">
        <f>T44*1.04</f>
        <v>4.8782989465600002</v>
      </c>
    </row>
    <row r="45" spans="1:23" ht="40.200000000000003" customHeight="1" x14ac:dyDescent="0.25">
      <c r="A45" s="65" t="s">
        <v>185</v>
      </c>
      <c r="B45" s="65" t="s">
        <v>12</v>
      </c>
      <c r="C45" s="65" t="s">
        <v>14</v>
      </c>
      <c r="D45" s="65" t="s">
        <v>9</v>
      </c>
      <c r="E45" s="177"/>
      <c r="F45" s="130" t="s">
        <v>97</v>
      </c>
      <c r="G45" s="57" t="s">
        <v>99</v>
      </c>
      <c r="H45" s="54" t="s">
        <v>81</v>
      </c>
      <c r="I45" s="54" t="s">
        <v>51</v>
      </c>
      <c r="J45" s="54" t="s">
        <v>49</v>
      </c>
      <c r="K45" s="150" t="s">
        <v>194</v>
      </c>
      <c r="L45" s="54" t="s">
        <v>80</v>
      </c>
      <c r="M45" s="104">
        <v>435.5</v>
      </c>
      <c r="N45" s="104">
        <v>463.73</v>
      </c>
      <c r="O45" s="104">
        <v>429.18835000000001</v>
      </c>
      <c r="P45" s="104">
        <v>373.73149999999998</v>
      </c>
      <c r="Q45" s="113">
        <v>411.29880000000003</v>
      </c>
      <c r="R45" s="113">
        <v>429.34125</v>
      </c>
      <c r="S45" s="61">
        <v>0</v>
      </c>
      <c r="T45" s="61">
        <v>0</v>
      </c>
      <c r="U45" s="61">
        <v>0</v>
      </c>
      <c r="W45" s="139"/>
    </row>
    <row r="46" spans="1:23" ht="37.5" customHeight="1" x14ac:dyDescent="0.25">
      <c r="A46" s="65" t="s">
        <v>185</v>
      </c>
      <c r="B46" s="65" t="s">
        <v>12</v>
      </c>
      <c r="C46" s="65" t="s">
        <v>14</v>
      </c>
      <c r="D46" s="65" t="s">
        <v>10</v>
      </c>
      <c r="E46" s="177"/>
      <c r="F46" s="130" t="s">
        <v>98</v>
      </c>
      <c r="G46" s="57" t="s">
        <v>99</v>
      </c>
      <c r="H46" s="65" t="s">
        <v>81</v>
      </c>
      <c r="I46" s="65" t="s">
        <v>51</v>
      </c>
      <c r="J46" s="65" t="s">
        <v>49</v>
      </c>
      <c r="K46" s="135" t="s">
        <v>195</v>
      </c>
      <c r="L46" s="66" t="s">
        <v>80</v>
      </c>
      <c r="M46" s="104">
        <v>8.5690100000000005</v>
      </c>
      <c r="N46" s="104">
        <v>1.0058499999999999</v>
      </c>
      <c r="O46" s="112">
        <v>33.400329999999997</v>
      </c>
      <c r="P46" s="60">
        <v>0</v>
      </c>
      <c r="Q46" s="60">
        <v>0</v>
      </c>
      <c r="R46" s="60">
        <v>0</v>
      </c>
      <c r="S46" s="61">
        <v>0</v>
      </c>
      <c r="T46" s="61">
        <v>0</v>
      </c>
      <c r="U46" s="61">
        <v>0</v>
      </c>
      <c r="W46" s="139"/>
    </row>
    <row r="47" spans="1:23" ht="18" customHeight="1" x14ac:dyDescent="0.25">
      <c r="A47" s="396" t="s">
        <v>185</v>
      </c>
      <c r="B47" s="396" t="s">
        <v>13</v>
      </c>
      <c r="C47" s="398"/>
      <c r="D47" s="398"/>
      <c r="E47" s="398"/>
      <c r="F47" s="400" t="s">
        <v>146</v>
      </c>
      <c r="G47" s="50" t="s">
        <v>79</v>
      </c>
      <c r="H47" s="108" t="s">
        <v>81</v>
      </c>
      <c r="I47" s="108" t="s">
        <v>51</v>
      </c>
      <c r="J47" s="108" t="s">
        <v>49</v>
      </c>
      <c r="K47" s="140" t="s">
        <v>196</v>
      </c>
      <c r="L47" s="141" t="s">
        <v>80</v>
      </c>
      <c r="M47" s="142">
        <f>M48</f>
        <v>449.93282999999997</v>
      </c>
      <c r="N47" s="142">
        <f t="shared" ref="N47:U47" si="14">N48</f>
        <v>454.37272999999999</v>
      </c>
      <c r="O47" s="142">
        <f t="shared" si="14"/>
        <v>477.90646000000004</v>
      </c>
      <c r="P47" s="142">
        <f t="shared" si="14"/>
        <v>364.22519</v>
      </c>
      <c r="Q47" s="142">
        <f t="shared" si="14"/>
        <v>400.83690999999999</v>
      </c>
      <c r="R47" s="142">
        <f t="shared" si="14"/>
        <v>417.48041999999998</v>
      </c>
      <c r="S47" s="142">
        <f t="shared" si="14"/>
        <v>4.3418023999999997</v>
      </c>
      <c r="T47" s="142">
        <f t="shared" si="14"/>
        <v>4.5154744959999995</v>
      </c>
      <c r="U47" s="142">
        <f t="shared" si="14"/>
        <v>4.6960934758399997</v>
      </c>
    </row>
    <row r="48" spans="1:23" ht="27.6" customHeight="1" x14ac:dyDescent="0.25">
      <c r="A48" s="397"/>
      <c r="B48" s="397"/>
      <c r="C48" s="399"/>
      <c r="D48" s="399"/>
      <c r="E48" s="399"/>
      <c r="F48" s="401"/>
      <c r="G48" s="57" t="s">
        <v>99</v>
      </c>
      <c r="H48" s="54" t="s">
        <v>81</v>
      </c>
      <c r="I48" s="54" t="s">
        <v>51</v>
      </c>
      <c r="J48" s="54" t="s">
        <v>49</v>
      </c>
      <c r="K48" s="106" t="s">
        <v>196</v>
      </c>
      <c r="L48" s="66" t="s">
        <v>80</v>
      </c>
      <c r="M48" s="63">
        <f>M49+M50+M51</f>
        <v>449.93282999999997</v>
      </c>
      <c r="N48" s="63">
        <f t="shared" ref="N48:U48" si="15">N49+N50+N51</f>
        <v>454.37272999999999</v>
      </c>
      <c r="O48" s="63">
        <f t="shared" si="15"/>
        <v>477.90646000000004</v>
      </c>
      <c r="P48" s="63">
        <f t="shared" si="15"/>
        <v>364.22519</v>
      </c>
      <c r="Q48" s="63">
        <f t="shared" si="15"/>
        <v>400.83690999999999</v>
      </c>
      <c r="R48" s="63">
        <f t="shared" si="15"/>
        <v>417.48041999999998</v>
      </c>
      <c r="S48" s="63">
        <f t="shared" si="15"/>
        <v>4.3418023999999997</v>
      </c>
      <c r="T48" s="63">
        <f t="shared" si="15"/>
        <v>4.5154744959999995</v>
      </c>
      <c r="U48" s="63">
        <f t="shared" si="15"/>
        <v>4.6960934758399997</v>
      </c>
    </row>
    <row r="49" spans="1:21" ht="27.6" customHeight="1" x14ac:dyDescent="0.25">
      <c r="A49" s="65" t="s">
        <v>185</v>
      </c>
      <c r="B49" s="65" t="s">
        <v>13</v>
      </c>
      <c r="C49" s="65" t="s">
        <v>14</v>
      </c>
      <c r="D49" s="65" t="s">
        <v>8</v>
      </c>
      <c r="E49" s="177"/>
      <c r="F49" s="130" t="s">
        <v>96</v>
      </c>
      <c r="G49" s="57" t="s">
        <v>99</v>
      </c>
      <c r="H49" s="109" t="s">
        <v>81</v>
      </c>
      <c r="I49" s="54" t="s">
        <v>51</v>
      </c>
      <c r="J49" s="54" t="s">
        <v>49</v>
      </c>
      <c r="K49" s="136" t="s">
        <v>197</v>
      </c>
      <c r="L49" s="62" t="s">
        <v>80</v>
      </c>
      <c r="M49" s="114">
        <v>4.2828299999999997</v>
      </c>
      <c r="N49" s="114">
        <v>4.54373</v>
      </c>
      <c r="O49" s="120">
        <v>4.1827199999999998</v>
      </c>
      <c r="P49" s="121">
        <v>3.6422599999999998</v>
      </c>
      <c r="Q49" s="121">
        <v>4.0083700000000002</v>
      </c>
      <c r="R49" s="121">
        <v>4.1748099999999999</v>
      </c>
      <c r="S49" s="114">
        <f>R49*1.04</f>
        <v>4.3418023999999997</v>
      </c>
      <c r="T49" s="114">
        <f t="shared" ref="T49:U49" si="16">S49*1.04</f>
        <v>4.5154744959999995</v>
      </c>
      <c r="U49" s="114">
        <f t="shared" si="16"/>
        <v>4.6960934758399997</v>
      </c>
    </row>
    <row r="50" spans="1:21" ht="48.75" customHeight="1" x14ac:dyDescent="0.25">
      <c r="A50" s="65" t="s">
        <v>185</v>
      </c>
      <c r="B50" s="65" t="s">
        <v>13</v>
      </c>
      <c r="C50" s="65" t="s">
        <v>14</v>
      </c>
      <c r="D50" s="65" t="s">
        <v>9</v>
      </c>
      <c r="E50" s="177"/>
      <c r="F50" s="130" t="s">
        <v>97</v>
      </c>
      <c r="G50" s="57" t="s">
        <v>99</v>
      </c>
      <c r="H50" s="109" t="s">
        <v>81</v>
      </c>
      <c r="I50" s="54" t="s">
        <v>51</v>
      </c>
      <c r="J50" s="54" t="s">
        <v>49</v>
      </c>
      <c r="K50" s="151" t="s">
        <v>197</v>
      </c>
      <c r="L50" s="62" t="s">
        <v>80</v>
      </c>
      <c r="M50" s="114">
        <v>424</v>
      </c>
      <c r="N50" s="115">
        <v>449.82900000000001</v>
      </c>
      <c r="O50" s="122">
        <v>414.08870000000002</v>
      </c>
      <c r="P50" s="123">
        <v>360.58292999999998</v>
      </c>
      <c r="Q50" s="123">
        <v>396.82853999999998</v>
      </c>
      <c r="R50" s="123">
        <v>413.30561</v>
      </c>
      <c r="S50" s="115">
        <v>0</v>
      </c>
      <c r="T50" s="115">
        <v>0</v>
      </c>
      <c r="U50" s="115">
        <v>0</v>
      </c>
    </row>
    <row r="51" spans="1:21" ht="37.5" customHeight="1" x14ac:dyDescent="0.25">
      <c r="A51" s="65" t="s">
        <v>185</v>
      </c>
      <c r="B51" s="65" t="s">
        <v>13</v>
      </c>
      <c r="C51" s="65" t="s">
        <v>14</v>
      </c>
      <c r="D51" s="65" t="s">
        <v>10</v>
      </c>
      <c r="E51" s="177"/>
      <c r="F51" s="130" t="s">
        <v>98</v>
      </c>
      <c r="G51" s="57" t="s">
        <v>99</v>
      </c>
      <c r="H51" s="109" t="s">
        <v>81</v>
      </c>
      <c r="I51" s="54" t="s">
        <v>51</v>
      </c>
      <c r="J51" s="54" t="s">
        <v>49</v>
      </c>
      <c r="K51" s="136" t="s">
        <v>197</v>
      </c>
      <c r="L51" s="62" t="s">
        <v>80</v>
      </c>
      <c r="M51" s="114">
        <v>21.65</v>
      </c>
      <c r="N51" s="114">
        <v>0</v>
      </c>
      <c r="O51" s="120">
        <v>59.635039999999996</v>
      </c>
      <c r="P51" s="121">
        <v>0</v>
      </c>
      <c r="Q51" s="121">
        <v>0</v>
      </c>
      <c r="R51" s="121">
        <v>0</v>
      </c>
      <c r="S51" s="114">
        <v>0</v>
      </c>
      <c r="T51" s="114">
        <v>0</v>
      </c>
      <c r="U51" s="114">
        <v>0</v>
      </c>
    </row>
    <row r="52" spans="1:21" x14ac:dyDescent="0.25">
      <c r="I52" s="67"/>
      <c r="K52" s="67"/>
    </row>
    <row r="53" spans="1:21" x14ac:dyDescent="0.25">
      <c r="F53" s="131"/>
    </row>
  </sheetData>
  <mergeCells count="70">
    <mergeCell ref="Q3:U3"/>
    <mergeCell ref="G5:U5"/>
    <mergeCell ref="K4:U4"/>
    <mergeCell ref="A14:A15"/>
    <mergeCell ref="B14:B15"/>
    <mergeCell ref="C14:C15"/>
    <mergeCell ref="D14:D15"/>
    <mergeCell ref="F14:F15"/>
    <mergeCell ref="E14:E15"/>
    <mergeCell ref="F11:F12"/>
    <mergeCell ref="G11:G12"/>
    <mergeCell ref="H11:L11"/>
    <mergeCell ref="M11:U11"/>
    <mergeCell ref="A11:E11"/>
    <mergeCell ref="A9:U9"/>
    <mergeCell ref="A16:A17"/>
    <mergeCell ref="B16:B17"/>
    <mergeCell ref="C16:C17"/>
    <mergeCell ref="D16:D17"/>
    <mergeCell ref="F16:F17"/>
    <mergeCell ref="E16:E17"/>
    <mergeCell ref="H33:H34"/>
    <mergeCell ref="I33:I34"/>
    <mergeCell ref="J33:J34"/>
    <mergeCell ref="A37:A38"/>
    <mergeCell ref="B37:B38"/>
    <mergeCell ref="C37:C38"/>
    <mergeCell ref="D37:D38"/>
    <mergeCell ref="F37:F38"/>
    <mergeCell ref="G33:G34"/>
    <mergeCell ref="A33:A34"/>
    <mergeCell ref="B33:B34"/>
    <mergeCell ref="C33:C34"/>
    <mergeCell ref="D33:D34"/>
    <mergeCell ref="F33:F34"/>
    <mergeCell ref="E33:E34"/>
    <mergeCell ref="E37:E38"/>
    <mergeCell ref="B31:B32"/>
    <mergeCell ref="C31:C32"/>
    <mergeCell ref="D31:D32"/>
    <mergeCell ref="F31:F32"/>
    <mergeCell ref="E31:E32"/>
    <mergeCell ref="R33:R34"/>
    <mergeCell ref="S33:S34"/>
    <mergeCell ref="U33:U34"/>
    <mergeCell ref="Q1:U1"/>
    <mergeCell ref="Q2:U2"/>
    <mergeCell ref="Q6:U6"/>
    <mergeCell ref="T33:T34"/>
    <mergeCell ref="A8:U8"/>
    <mergeCell ref="K33:K34"/>
    <mergeCell ref="L33:L34"/>
    <mergeCell ref="O33:O34"/>
    <mergeCell ref="P33:P34"/>
    <mergeCell ref="Q33:Q34"/>
    <mergeCell ref="N33:N34"/>
    <mergeCell ref="M33:M34"/>
    <mergeCell ref="A31:A32"/>
    <mergeCell ref="A42:A43"/>
    <mergeCell ref="B42:B43"/>
    <mergeCell ref="C42:C43"/>
    <mergeCell ref="D42:D43"/>
    <mergeCell ref="F42:F43"/>
    <mergeCell ref="E42:E43"/>
    <mergeCell ref="A47:A48"/>
    <mergeCell ref="B47:B48"/>
    <mergeCell ref="C47:C48"/>
    <mergeCell ref="D47:D48"/>
    <mergeCell ref="F47:F48"/>
    <mergeCell ref="E47:E48"/>
  </mergeCells>
  <phoneticPr fontId="21" type="noConversion"/>
  <pageMargins left="0.59055118110236227" right="0.59055118110236227" top="0.35433070866141736" bottom="0.43307086614173229" header="0.31496062992125984" footer="0.31496062992125984"/>
  <pageSetup paperSize="9" scale="59" fitToHeight="6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D0D2-4531-459E-B9BA-9702C24405BC}">
  <sheetPr>
    <tabColor rgb="FF99FFCC"/>
  </sheetPr>
  <dimension ref="A1:W48"/>
  <sheetViews>
    <sheetView view="pageBreakPreview" zoomScale="90" zoomScaleNormal="100" zoomScaleSheetLayoutView="90" workbookViewId="0">
      <selection activeCell="R25" sqref="R25"/>
    </sheetView>
  </sheetViews>
  <sheetFormatPr defaultRowHeight="13.8" x14ac:dyDescent="0.25"/>
  <cols>
    <col min="1" max="1" width="4" style="41" customWidth="1"/>
    <col min="2" max="2" width="3.33203125" style="41" customWidth="1"/>
    <col min="3" max="3" width="3.5546875" style="41" customWidth="1"/>
    <col min="4" max="5" width="3.109375" style="41" customWidth="1"/>
    <col min="6" max="6" width="37.5546875" style="92" customWidth="1"/>
    <col min="7" max="7" width="26" style="41" customWidth="1"/>
    <col min="8" max="8" width="4.6640625" style="41" customWidth="1"/>
    <col min="9" max="9" width="3.33203125" style="41" customWidth="1"/>
    <col min="10" max="10" width="3.44140625" style="41" customWidth="1"/>
    <col min="11" max="11" width="9.88671875" style="41" customWidth="1"/>
    <col min="12" max="12" width="4.44140625" style="41" customWidth="1"/>
    <col min="13" max="14" width="9.6640625" style="41" hidden="1" customWidth="1"/>
    <col min="15" max="15" width="9.5546875" style="43" hidden="1" customWidth="1"/>
    <col min="16" max="16" width="9.5546875" style="89" hidden="1" customWidth="1"/>
    <col min="17" max="17" width="9.44140625" style="90" customWidth="1"/>
    <col min="18" max="18" width="8.88671875" style="90" customWidth="1"/>
    <col min="19" max="19" width="8.88671875" style="91" customWidth="1"/>
    <col min="20" max="21" width="8.88671875" style="92"/>
    <col min="22" max="22" width="15.6640625" style="41" customWidth="1"/>
    <col min="23" max="254" width="8.88671875" style="41"/>
    <col min="255" max="255" width="4" style="41" customWidth="1"/>
    <col min="256" max="256" width="3.33203125" style="41" customWidth="1"/>
    <col min="257" max="257" width="3.5546875" style="41" customWidth="1"/>
    <col min="258" max="258" width="3.109375" style="41" customWidth="1"/>
    <col min="259" max="259" width="37.5546875" style="41" customWidth="1"/>
    <col min="260" max="260" width="26" style="41" customWidth="1"/>
    <col min="261" max="261" width="4.6640625" style="41" customWidth="1"/>
    <col min="262" max="262" width="3.33203125" style="41" customWidth="1"/>
    <col min="263" max="263" width="3.44140625" style="41" customWidth="1"/>
    <col min="264" max="264" width="9.109375" style="41" customWidth="1"/>
    <col min="265" max="265" width="4.44140625" style="41" customWidth="1"/>
    <col min="266" max="269" width="0" style="41" hidden="1" customWidth="1"/>
    <col min="270" max="270" width="9.6640625" style="41" customWidth="1"/>
    <col min="271" max="272" width="9.5546875" style="41" customWidth="1"/>
    <col min="273" max="273" width="9.44140625" style="41" customWidth="1"/>
    <col min="274" max="510" width="8.88671875" style="41"/>
    <col min="511" max="511" width="4" style="41" customWidth="1"/>
    <col min="512" max="512" width="3.33203125" style="41" customWidth="1"/>
    <col min="513" max="513" width="3.5546875" style="41" customWidth="1"/>
    <col min="514" max="514" width="3.109375" style="41" customWidth="1"/>
    <col min="515" max="515" width="37.5546875" style="41" customWidth="1"/>
    <col min="516" max="516" width="26" style="41" customWidth="1"/>
    <col min="517" max="517" width="4.6640625" style="41" customWidth="1"/>
    <col min="518" max="518" width="3.33203125" style="41" customWidth="1"/>
    <col min="519" max="519" width="3.44140625" style="41" customWidth="1"/>
    <col min="520" max="520" width="9.109375" style="41" customWidth="1"/>
    <col min="521" max="521" width="4.44140625" style="41" customWidth="1"/>
    <col min="522" max="525" width="0" style="41" hidden="1" customWidth="1"/>
    <col min="526" max="526" width="9.6640625" style="41" customWidth="1"/>
    <col min="527" max="528" width="9.5546875" style="41" customWidth="1"/>
    <col min="529" max="529" width="9.44140625" style="41" customWidth="1"/>
    <col min="530" max="766" width="8.88671875" style="41"/>
    <col min="767" max="767" width="4" style="41" customWidth="1"/>
    <col min="768" max="768" width="3.33203125" style="41" customWidth="1"/>
    <col min="769" max="769" width="3.5546875" style="41" customWidth="1"/>
    <col min="770" max="770" width="3.109375" style="41" customWidth="1"/>
    <col min="771" max="771" width="37.5546875" style="41" customWidth="1"/>
    <col min="772" max="772" width="26" style="41" customWidth="1"/>
    <col min="773" max="773" width="4.6640625" style="41" customWidth="1"/>
    <col min="774" max="774" width="3.33203125" style="41" customWidth="1"/>
    <col min="775" max="775" width="3.44140625" style="41" customWidth="1"/>
    <col min="776" max="776" width="9.109375" style="41" customWidth="1"/>
    <col min="777" max="777" width="4.44140625" style="41" customWidth="1"/>
    <col min="778" max="781" width="0" style="41" hidden="1" customWidth="1"/>
    <col min="782" max="782" width="9.6640625" style="41" customWidth="1"/>
    <col min="783" max="784" width="9.5546875" style="41" customWidth="1"/>
    <col min="785" max="785" width="9.44140625" style="41" customWidth="1"/>
    <col min="786" max="1022" width="8.88671875" style="41"/>
    <col min="1023" max="1023" width="4" style="41" customWidth="1"/>
    <col min="1024" max="1024" width="3.33203125" style="41" customWidth="1"/>
    <col min="1025" max="1025" width="3.5546875" style="41" customWidth="1"/>
    <col min="1026" max="1026" width="3.109375" style="41" customWidth="1"/>
    <col min="1027" max="1027" width="37.5546875" style="41" customWidth="1"/>
    <col min="1028" max="1028" width="26" style="41" customWidth="1"/>
    <col min="1029" max="1029" width="4.6640625" style="41" customWidth="1"/>
    <col min="1030" max="1030" width="3.33203125" style="41" customWidth="1"/>
    <col min="1031" max="1031" width="3.44140625" style="41" customWidth="1"/>
    <col min="1032" max="1032" width="9.109375" style="41" customWidth="1"/>
    <col min="1033" max="1033" width="4.44140625" style="41" customWidth="1"/>
    <col min="1034" max="1037" width="0" style="41" hidden="1" customWidth="1"/>
    <col min="1038" max="1038" width="9.6640625" style="41" customWidth="1"/>
    <col min="1039" max="1040" width="9.5546875" style="41" customWidth="1"/>
    <col min="1041" max="1041" width="9.44140625" style="41" customWidth="1"/>
    <col min="1042" max="1278" width="8.88671875" style="41"/>
    <col min="1279" max="1279" width="4" style="41" customWidth="1"/>
    <col min="1280" max="1280" width="3.33203125" style="41" customWidth="1"/>
    <col min="1281" max="1281" width="3.5546875" style="41" customWidth="1"/>
    <col min="1282" max="1282" width="3.109375" style="41" customWidth="1"/>
    <col min="1283" max="1283" width="37.5546875" style="41" customWidth="1"/>
    <col min="1284" max="1284" width="26" style="41" customWidth="1"/>
    <col min="1285" max="1285" width="4.6640625" style="41" customWidth="1"/>
    <col min="1286" max="1286" width="3.33203125" style="41" customWidth="1"/>
    <col min="1287" max="1287" width="3.44140625" style="41" customWidth="1"/>
    <col min="1288" max="1288" width="9.109375" style="41" customWidth="1"/>
    <col min="1289" max="1289" width="4.44140625" style="41" customWidth="1"/>
    <col min="1290" max="1293" width="0" style="41" hidden="1" customWidth="1"/>
    <col min="1294" max="1294" width="9.6640625" style="41" customWidth="1"/>
    <col min="1295" max="1296" width="9.5546875" style="41" customWidth="1"/>
    <col min="1297" max="1297" width="9.44140625" style="41" customWidth="1"/>
    <col min="1298" max="1534" width="8.88671875" style="41"/>
    <col min="1535" max="1535" width="4" style="41" customWidth="1"/>
    <col min="1536" max="1536" width="3.33203125" style="41" customWidth="1"/>
    <col min="1537" max="1537" width="3.5546875" style="41" customWidth="1"/>
    <col min="1538" max="1538" width="3.109375" style="41" customWidth="1"/>
    <col min="1539" max="1539" width="37.5546875" style="41" customWidth="1"/>
    <col min="1540" max="1540" width="26" style="41" customWidth="1"/>
    <col min="1541" max="1541" width="4.6640625" style="41" customWidth="1"/>
    <col min="1542" max="1542" width="3.33203125" style="41" customWidth="1"/>
    <col min="1543" max="1543" width="3.44140625" style="41" customWidth="1"/>
    <col min="1544" max="1544" width="9.109375" style="41" customWidth="1"/>
    <col min="1545" max="1545" width="4.44140625" style="41" customWidth="1"/>
    <col min="1546" max="1549" width="0" style="41" hidden="1" customWidth="1"/>
    <col min="1550" max="1550" width="9.6640625" style="41" customWidth="1"/>
    <col min="1551" max="1552" width="9.5546875" style="41" customWidth="1"/>
    <col min="1553" max="1553" width="9.44140625" style="41" customWidth="1"/>
    <col min="1554" max="1790" width="8.88671875" style="41"/>
    <col min="1791" max="1791" width="4" style="41" customWidth="1"/>
    <col min="1792" max="1792" width="3.33203125" style="41" customWidth="1"/>
    <col min="1793" max="1793" width="3.5546875" style="41" customWidth="1"/>
    <col min="1794" max="1794" width="3.109375" style="41" customWidth="1"/>
    <col min="1795" max="1795" width="37.5546875" style="41" customWidth="1"/>
    <col min="1796" max="1796" width="26" style="41" customWidth="1"/>
    <col min="1797" max="1797" width="4.6640625" style="41" customWidth="1"/>
    <col min="1798" max="1798" width="3.33203125" style="41" customWidth="1"/>
    <col min="1799" max="1799" width="3.44140625" style="41" customWidth="1"/>
    <col min="1800" max="1800" width="9.109375" style="41" customWidth="1"/>
    <col min="1801" max="1801" width="4.44140625" style="41" customWidth="1"/>
    <col min="1802" max="1805" width="0" style="41" hidden="1" customWidth="1"/>
    <col min="1806" max="1806" width="9.6640625" style="41" customWidth="1"/>
    <col min="1807" max="1808" width="9.5546875" style="41" customWidth="1"/>
    <col min="1809" max="1809" width="9.44140625" style="41" customWidth="1"/>
    <col min="1810" max="2046" width="8.88671875" style="41"/>
    <col min="2047" max="2047" width="4" style="41" customWidth="1"/>
    <col min="2048" max="2048" width="3.33203125" style="41" customWidth="1"/>
    <col min="2049" max="2049" width="3.5546875" style="41" customWidth="1"/>
    <col min="2050" max="2050" width="3.109375" style="41" customWidth="1"/>
    <col min="2051" max="2051" width="37.5546875" style="41" customWidth="1"/>
    <col min="2052" max="2052" width="26" style="41" customWidth="1"/>
    <col min="2053" max="2053" width="4.6640625" style="41" customWidth="1"/>
    <col min="2054" max="2054" width="3.33203125" style="41" customWidth="1"/>
    <col min="2055" max="2055" width="3.44140625" style="41" customWidth="1"/>
    <col min="2056" max="2056" width="9.109375" style="41" customWidth="1"/>
    <col min="2057" max="2057" width="4.44140625" style="41" customWidth="1"/>
    <col min="2058" max="2061" width="0" style="41" hidden="1" customWidth="1"/>
    <col min="2062" max="2062" width="9.6640625" style="41" customWidth="1"/>
    <col min="2063" max="2064" width="9.5546875" style="41" customWidth="1"/>
    <col min="2065" max="2065" width="9.44140625" style="41" customWidth="1"/>
    <col min="2066" max="2302" width="8.88671875" style="41"/>
    <col min="2303" max="2303" width="4" style="41" customWidth="1"/>
    <col min="2304" max="2304" width="3.33203125" style="41" customWidth="1"/>
    <col min="2305" max="2305" width="3.5546875" style="41" customWidth="1"/>
    <col min="2306" max="2306" width="3.109375" style="41" customWidth="1"/>
    <col min="2307" max="2307" width="37.5546875" style="41" customWidth="1"/>
    <col min="2308" max="2308" width="26" style="41" customWidth="1"/>
    <col min="2309" max="2309" width="4.6640625" style="41" customWidth="1"/>
    <col min="2310" max="2310" width="3.33203125" style="41" customWidth="1"/>
    <col min="2311" max="2311" width="3.44140625" style="41" customWidth="1"/>
    <col min="2312" max="2312" width="9.109375" style="41" customWidth="1"/>
    <col min="2313" max="2313" width="4.44140625" style="41" customWidth="1"/>
    <col min="2314" max="2317" width="0" style="41" hidden="1" customWidth="1"/>
    <col min="2318" max="2318" width="9.6640625" style="41" customWidth="1"/>
    <col min="2319" max="2320" width="9.5546875" style="41" customWidth="1"/>
    <col min="2321" max="2321" width="9.44140625" style="41" customWidth="1"/>
    <col min="2322" max="2558" width="8.88671875" style="41"/>
    <col min="2559" max="2559" width="4" style="41" customWidth="1"/>
    <col min="2560" max="2560" width="3.33203125" style="41" customWidth="1"/>
    <col min="2561" max="2561" width="3.5546875" style="41" customWidth="1"/>
    <col min="2562" max="2562" width="3.109375" style="41" customWidth="1"/>
    <col min="2563" max="2563" width="37.5546875" style="41" customWidth="1"/>
    <col min="2564" max="2564" width="26" style="41" customWidth="1"/>
    <col min="2565" max="2565" width="4.6640625" style="41" customWidth="1"/>
    <col min="2566" max="2566" width="3.33203125" style="41" customWidth="1"/>
    <col min="2567" max="2567" width="3.44140625" style="41" customWidth="1"/>
    <col min="2568" max="2568" width="9.109375" style="41" customWidth="1"/>
    <col min="2569" max="2569" width="4.44140625" style="41" customWidth="1"/>
    <col min="2570" max="2573" width="0" style="41" hidden="1" customWidth="1"/>
    <col min="2574" max="2574" width="9.6640625" style="41" customWidth="1"/>
    <col min="2575" max="2576" width="9.5546875" style="41" customWidth="1"/>
    <col min="2577" max="2577" width="9.44140625" style="41" customWidth="1"/>
    <col min="2578" max="2814" width="8.88671875" style="41"/>
    <col min="2815" max="2815" width="4" style="41" customWidth="1"/>
    <col min="2816" max="2816" width="3.33203125" style="41" customWidth="1"/>
    <col min="2817" max="2817" width="3.5546875" style="41" customWidth="1"/>
    <col min="2818" max="2818" width="3.109375" style="41" customWidth="1"/>
    <col min="2819" max="2819" width="37.5546875" style="41" customWidth="1"/>
    <col min="2820" max="2820" width="26" style="41" customWidth="1"/>
    <col min="2821" max="2821" width="4.6640625" style="41" customWidth="1"/>
    <col min="2822" max="2822" width="3.33203125" style="41" customWidth="1"/>
    <col min="2823" max="2823" width="3.44140625" style="41" customWidth="1"/>
    <col min="2824" max="2824" width="9.109375" style="41" customWidth="1"/>
    <col min="2825" max="2825" width="4.44140625" style="41" customWidth="1"/>
    <col min="2826" max="2829" width="0" style="41" hidden="1" customWidth="1"/>
    <col min="2830" max="2830" width="9.6640625" style="41" customWidth="1"/>
    <col min="2831" max="2832" width="9.5546875" style="41" customWidth="1"/>
    <col min="2833" max="2833" width="9.44140625" style="41" customWidth="1"/>
    <col min="2834" max="3070" width="8.88671875" style="41"/>
    <col min="3071" max="3071" width="4" style="41" customWidth="1"/>
    <col min="3072" max="3072" width="3.33203125" style="41" customWidth="1"/>
    <col min="3073" max="3073" width="3.5546875" style="41" customWidth="1"/>
    <col min="3074" max="3074" width="3.109375" style="41" customWidth="1"/>
    <col min="3075" max="3075" width="37.5546875" style="41" customWidth="1"/>
    <col min="3076" max="3076" width="26" style="41" customWidth="1"/>
    <col min="3077" max="3077" width="4.6640625" style="41" customWidth="1"/>
    <col min="3078" max="3078" width="3.33203125" style="41" customWidth="1"/>
    <col min="3079" max="3079" width="3.44140625" style="41" customWidth="1"/>
    <col min="3080" max="3080" width="9.109375" style="41" customWidth="1"/>
    <col min="3081" max="3081" width="4.44140625" style="41" customWidth="1"/>
    <col min="3082" max="3085" width="0" style="41" hidden="1" customWidth="1"/>
    <col min="3086" max="3086" width="9.6640625" style="41" customWidth="1"/>
    <col min="3087" max="3088" width="9.5546875" style="41" customWidth="1"/>
    <col min="3089" max="3089" width="9.44140625" style="41" customWidth="1"/>
    <col min="3090" max="3326" width="8.88671875" style="41"/>
    <col min="3327" max="3327" width="4" style="41" customWidth="1"/>
    <col min="3328" max="3328" width="3.33203125" style="41" customWidth="1"/>
    <col min="3329" max="3329" width="3.5546875" style="41" customWidth="1"/>
    <col min="3330" max="3330" width="3.109375" style="41" customWidth="1"/>
    <col min="3331" max="3331" width="37.5546875" style="41" customWidth="1"/>
    <col min="3332" max="3332" width="26" style="41" customWidth="1"/>
    <col min="3333" max="3333" width="4.6640625" style="41" customWidth="1"/>
    <col min="3334" max="3334" width="3.33203125" style="41" customWidth="1"/>
    <col min="3335" max="3335" width="3.44140625" style="41" customWidth="1"/>
    <col min="3336" max="3336" width="9.109375" style="41" customWidth="1"/>
    <col min="3337" max="3337" width="4.44140625" style="41" customWidth="1"/>
    <col min="3338" max="3341" width="0" style="41" hidden="1" customWidth="1"/>
    <col min="3342" max="3342" width="9.6640625" style="41" customWidth="1"/>
    <col min="3343" max="3344" width="9.5546875" style="41" customWidth="1"/>
    <col min="3345" max="3345" width="9.44140625" style="41" customWidth="1"/>
    <col min="3346" max="3582" width="8.88671875" style="41"/>
    <col min="3583" max="3583" width="4" style="41" customWidth="1"/>
    <col min="3584" max="3584" width="3.33203125" style="41" customWidth="1"/>
    <col min="3585" max="3585" width="3.5546875" style="41" customWidth="1"/>
    <col min="3586" max="3586" width="3.109375" style="41" customWidth="1"/>
    <col min="3587" max="3587" width="37.5546875" style="41" customWidth="1"/>
    <col min="3588" max="3588" width="26" style="41" customWidth="1"/>
    <col min="3589" max="3589" width="4.6640625" style="41" customWidth="1"/>
    <col min="3590" max="3590" width="3.33203125" style="41" customWidth="1"/>
    <col min="3591" max="3591" width="3.44140625" style="41" customWidth="1"/>
    <col min="3592" max="3592" width="9.109375" style="41" customWidth="1"/>
    <col min="3593" max="3593" width="4.44140625" style="41" customWidth="1"/>
    <col min="3594" max="3597" width="0" style="41" hidden="1" customWidth="1"/>
    <col min="3598" max="3598" width="9.6640625" style="41" customWidth="1"/>
    <col min="3599" max="3600" width="9.5546875" style="41" customWidth="1"/>
    <col min="3601" max="3601" width="9.44140625" style="41" customWidth="1"/>
    <col min="3602" max="3838" width="8.88671875" style="41"/>
    <col min="3839" max="3839" width="4" style="41" customWidth="1"/>
    <col min="3840" max="3840" width="3.33203125" style="41" customWidth="1"/>
    <col min="3841" max="3841" width="3.5546875" style="41" customWidth="1"/>
    <col min="3842" max="3842" width="3.109375" style="41" customWidth="1"/>
    <col min="3843" max="3843" width="37.5546875" style="41" customWidth="1"/>
    <col min="3844" max="3844" width="26" style="41" customWidth="1"/>
    <col min="3845" max="3845" width="4.6640625" style="41" customWidth="1"/>
    <col min="3846" max="3846" width="3.33203125" style="41" customWidth="1"/>
    <col min="3847" max="3847" width="3.44140625" style="41" customWidth="1"/>
    <col min="3848" max="3848" width="9.109375" style="41" customWidth="1"/>
    <col min="3849" max="3849" width="4.44140625" style="41" customWidth="1"/>
    <col min="3850" max="3853" width="0" style="41" hidden="1" customWidth="1"/>
    <col min="3854" max="3854" width="9.6640625" style="41" customWidth="1"/>
    <col min="3855" max="3856" width="9.5546875" style="41" customWidth="1"/>
    <col min="3857" max="3857" width="9.44140625" style="41" customWidth="1"/>
    <col min="3858" max="4094" width="8.88671875" style="41"/>
    <col min="4095" max="4095" width="4" style="41" customWidth="1"/>
    <col min="4096" max="4096" width="3.33203125" style="41" customWidth="1"/>
    <col min="4097" max="4097" width="3.5546875" style="41" customWidth="1"/>
    <col min="4098" max="4098" width="3.109375" style="41" customWidth="1"/>
    <col min="4099" max="4099" width="37.5546875" style="41" customWidth="1"/>
    <col min="4100" max="4100" width="26" style="41" customWidth="1"/>
    <col min="4101" max="4101" width="4.6640625" style="41" customWidth="1"/>
    <col min="4102" max="4102" width="3.33203125" style="41" customWidth="1"/>
    <col min="4103" max="4103" width="3.44140625" style="41" customWidth="1"/>
    <col min="4104" max="4104" width="9.109375" style="41" customWidth="1"/>
    <col min="4105" max="4105" width="4.44140625" style="41" customWidth="1"/>
    <col min="4106" max="4109" width="0" style="41" hidden="1" customWidth="1"/>
    <col min="4110" max="4110" width="9.6640625" style="41" customWidth="1"/>
    <col min="4111" max="4112" width="9.5546875" style="41" customWidth="1"/>
    <col min="4113" max="4113" width="9.44140625" style="41" customWidth="1"/>
    <col min="4114" max="4350" width="8.88671875" style="41"/>
    <col min="4351" max="4351" width="4" style="41" customWidth="1"/>
    <col min="4352" max="4352" width="3.33203125" style="41" customWidth="1"/>
    <col min="4353" max="4353" width="3.5546875" style="41" customWidth="1"/>
    <col min="4354" max="4354" width="3.109375" style="41" customWidth="1"/>
    <col min="4355" max="4355" width="37.5546875" style="41" customWidth="1"/>
    <col min="4356" max="4356" width="26" style="41" customWidth="1"/>
    <col min="4357" max="4357" width="4.6640625" style="41" customWidth="1"/>
    <col min="4358" max="4358" width="3.33203125" style="41" customWidth="1"/>
    <col min="4359" max="4359" width="3.44140625" style="41" customWidth="1"/>
    <col min="4360" max="4360" width="9.109375" style="41" customWidth="1"/>
    <col min="4361" max="4361" width="4.44140625" style="41" customWidth="1"/>
    <col min="4362" max="4365" width="0" style="41" hidden="1" customWidth="1"/>
    <col min="4366" max="4366" width="9.6640625" style="41" customWidth="1"/>
    <col min="4367" max="4368" width="9.5546875" style="41" customWidth="1"/>
    <col min="4369" max="4369" width="9.44140625" style="41" customWidth="1"/>
    <col min="4370" max="4606" width="8.88671875" style="41"/>
    <col min="4607" max="4607" width="4" style="41" customWidth="1"/>
    <col min="4608" max="4608" width="3.33203125" style="41" customWidth="1"/>
    <col min="4609" max="4609" width="3.5546875" style="41" customWidth="1"/>
    <col min="4610" max="4610" width="3.109375" style="41" customWidth="1"/>
    <col min="4611" max="4611" width="37.5546875" style="41" customWidth="1"/>
    <col min="4612" max="4612" width="26" style="41" customWidth="1"/>
    <col min="4613" max="4613" width="4.6640625" style="41" customWidth="1"/>
    <col min="4614" max="4614" width="3.33203125" style="41" customWidth="1"/>
    <col min="4615" max="4615" width="3.44140625" style="41" customWidth="1"/>
    <col min="4616" max="4616" width="9.109375" style="41" customWidth="1"/>
    <col min="4617" max="4617" width="4.44140625" style="41" customWidth="1"/>
    <col min="4618" max="4621" width="0" style="41" hidden="1" customWidth="1"/>
    <col min="4622" max="4622" width="9.6640625" style="41" customWidth="1"/>
    <col min="4623" max="4624" width="9.5546875" style="41" customWidth="1"/>
    <col min="4625" max="4625" width="9.44140625" style="41" customWidth="1"/>
    <col min="4626" max="4862" width="8.88671875" style="41"/>
    <col min="4863" max="4863" width="4" style="41" customWidth="1"/>
    <col min="4864" max="4864" width="3.33203125" style="41" customWidth="1"/>
    <col min="4865" max="4865" width="3.5546875" style="41" customWidth="1"/>
    <col min="4866" max="4866" width="3.109375" style="41" customWidth="1"/>
    <col min="4867" max="4867" width="37.5546875" style="41" customWidth="1"/>
    <col min="4868" max="4868" width="26" style="41" customWidth="1"/>
    <col min="4869" max="4869" width="4.6640625" style="41" customWidth="1"/>
    <col min="4870" max="4870" width="3.33203125" style="41" customWidth="1"/>
    <col min="4871" max="4871" width="3.44140625" style="41" customWidth="1"/>
    <col min="4872" max="4872" width="9.109375" style="41" customWidth="1"/>
    <col min="4873" max="4873" width="4.44140625" style="41" customWidth="1"/>
    <col min="4874" max="4877" width="0" style="41" hidden="1" customWidth="1"/>
    <col min="4878" max="4878" width="9.6640625" style="41" customWidth="1"/>
    <col min="4879" max="4880" width="9.5546875" style="41" customWidth="1"/>
    <col min="4881" max="4881" width="9.44140625" style="41" customWidth="1"/>
    <col min="4882" max="5118" width="8.88671875" style="41"/>
    <col min="5119" max="5119" width="4" style="41" customWidth="1"/>
    <col min="5120" max="5120" width="3.33203125" style="41" customWidth="1"/>
    <col min="5121" max="5121" width="3.5546875" style="41" customWidth="1"/>
    <col min="5122" max="5122" width="3.109375" style="41" customWidth="1"/>
    <col min="5123" max="5123" width="37.5546875" style="41" customWidth="1"/>
    <col min="5124" max="5124" width="26" style="41" customWidth="1"/>
    <col min="5125" max="5125" width="4.6640625" style="41" customWidth="1"/>
    <col min="5126" max="5126" width="3.33203125" style="41" customWidth="1"/>
    <col min="5127" max="5127" width="3.44140625" style="41" customWidth="1"/>
    <col min="5128" max="5128" width="9.109375" style="41" customWidth="1"/>
    <col min="5129" max="5129" width="4.44140625" style="41" customWidth="1"/>
    <col min="5130" max="5133" width="0" style="41" hidden="1" customWidth="1"/>
    <col min="5134" max="5134" width="9.6640625" style="41" customWidth="1"/>
    <col min="5135" max="5136" width="9.5546875" style="41" customWidth="1"/>
    <col min="5137" max="5137" width="9.44140625" style="41" customWidth="1"/>
    <col min="5138" max="5374" width="8.88671875" style="41"/>
    <col min="5375" max="5375" width="4" style="41" customWidth="1"/>
    <col min="5376" max="5376" width="3.33203125" style="41" customWidth="1"/>
    <col min="5377" max="5377" width="3.5546875" style="41" customWidth="1"/>
    <col min="5378" max="5378" width="3.109375" style="41" customWidth="1"/>
    <col min="5379" max="5379" width="37.5546875" style="41" customWidth="1"/>
    <col min="5380" max="5380" width="26" style="41" customWidth="1"/>
    <col min="5381" max="5381" width="4.6640625" style="41" customWidth="1"/>
    <col min="5382" max="5382" width="3.33203125" style="41" customWidth="1"/>
    <col min="5383" max="5383" width="3.44140625" style="41" customWidth="1"/>
    <col min="5384" max="5384" width="9.109375" style="41" customWidth="1"/>
    <col min="5385" max="5385" width="4.44140625" style="41" customWidth="1"/>
    <col min="5386" max="5389" width="0" style="41" hidden="1" customWidth="1"/>
    <col min="5390" max="5390" width="9.6640625" style="41" customWidth="1"/>
    <col min="5391" max="5392" width="9.5546875" style="41" customWidth="1"/>
    <col min="5393" max="5393" width="9.44140625" style="41" customWidth="1"/>
    <col min="5394" max="5630" width="8.88671875" style="41"/>
    <col min="5631" max="5631" width="4" style="41" customWidth="1"/>
    <col min="5632" max="5632" width="3.33203125" style="41" customWidth="1"/>
    <col min="5633" max="5633" width="3.5546875" style="41" customWidth="1"/>
    <col min="5634" max="5634" width="3.109375" style="41" customWidth="1"/>
    <col min="5635" max="5635" width="37.5546875" style="41" customWidth="1"/>
    <col min="5636" max="5636" width="26" style="41" customWidth="1"/>
    <col min="5637" max="5637" width="4.6640625" style="41" customWidth="1"/>
    <col min="5638" max="5638" width="3.33203125" style="41" customWidth="1"/>
    <col min="5639" max="5639" width="3.44140625" style="41" customWidth="1"/>
    <col min="5640" max="5640" width="9.109375" style="41" customWidth="1"/>
    <col min="5641" max="5641" width="4.44140625" style="41" customWidth="1"/>
    <col min="5642" max="5645" width="0" style="41" hidden="1" customWidth="1"/>
    <col min="5646" max="5646" width="9.6640625" style="41" customWidth="1"/>
    <col min="5647" max="5648" width="9.5546875" style="41" customWidth="1"/>
    <col min="5649" max="5649" width="9.44140625" style="41" customWidth="1"/>
    <col min="5650" max="5886" width="8.88671875" style="41"/>
    <col min="5887" max="5887" width="4" style="41" customWidth="1"/>
    <col min="5888" max="5888" width="3.33203125" style="41" customWidth="1"/>
    <col min="5889" max="5889" width="3.5546875" style="41" customWidth="1"/>
    <col min="5890" max="5890" width="3.109375" style="41" customWidth="1"/>
    <col min="5891" max="5891" width="37.5546875" style="41" customWidth="1"/>
    <col min="5892" max="5892" width="26" style="41" customWidth="1"/>
    <col min="5893" max="5893" width="4.6640625" style="41" customWidth="1"/>
    <col min="5894" max="5894" width="3.33203125" style="41" customWidth="1"/>
    <col min="5895" max="5895" width="3.44140625" style="41" customWidth="1"/>
    <col min="5896" max="5896" width="9.109375" style="41" customWidth="1"/>
    <col min="5897" max="5897" width="4.44140625" style="41" customWidth="1"/>
    <col min="5898" max="5901" width="0" style="41" hidden="1" customWidth="1"/>
    <col min="5902" max="5902" width="9.6640625" style="41" customWidth="1"/>
    <col min="5903" max="5904" width="9.5546875" style="41" customWidth="1"/>
    <col min="5905" max="5905" width="9.44140625" style="41" customWidth="1"/>
    <col min="5906" max="6142" width="8.88671875" style="41"/>
    <col min="6143" max="6143" width="4" style="41" customWidth="1"/>
    <col min="6144" max="6144" width="3.33203125" style="41" customWidth="1"/>
    <col min="6145" max="6145" width="3.5546875" style="41" customWidth="1"/>
    <col min="6146" max="6146" width="3.109375" style="41" customWidth="1"/>
    <col min="6147" max="6147" width="37.5546875" style="41" customWidth="1"/>
    <col min="6148" max="6148" width="26" style="41" customWidth="1"/>
    <col min="6149" max="6149" width="4.6640625" style="41" customWidth="1"/>
    <col min="6150" max="6150" width="3.33203125" style="41" customWidth="1"/>
    <col min="6151" max="6151" width="3.44140625" style="41" customWidth="1"/>
    <col min="6152" max="6152" width="9.109375" style="41" customWidth="1"/>
    <col min="6153" max="6153" width="4.44140625" style="41" customWidth="1"/>
    <col min="6154" max="6157" width="0" style="41" hidden="1" customWidth="1"/>
    <col min="6158" max="6158" width="9.6640625" style="41" customWidth="1"/>
    <col min="6159" max="6160" width="9.5546875" style="41" customWidth="1"/>
    <col min="6161" max="6161" width="9.44140625" style="41" customWidth="1"/>
    <col min="6162" max="6398" width="8.88671875" style="41"/>
    <col min="6399" max="6399" width="4" style="41" customWidth="1"/>
    <col min="6400" max="6400" width="3.33203125" style="41" customWidth="1"/>
    <col min="6401" max="6401" width="3.5546875" style="41" customWidth="1"/>
    <col min="6402" max="6402" width="3.109375" style="41" customWidth="1"/>
    <col min="6403" max="6403" width="37.5546875" style="41" customWidth="1"/>
    <col min="6404" max="6404" width="26" style="41" customWidth="1"/>
    <col min="6405" max="6405" width="4.6640625" style="41" customWidth="1"/>
    <col min="6406" max="6406" width="3.33203125" style="41" customWidth="1"/>
    <col min="6407" max="6407" width="3.44140625" style="41" customWidth="1"/>
    <col min="6408" max="6408" width="9.109375" style="41" customWidth="1"/>
    <col min="6409" max="6409" width="4.44140625" style="41" customWidth="1"/>
    <col min="6410" max="6413" width="0" style="41" hidden="1" customWidth="1"/>
    <col min="6414" max="6414" width="9.6640625" style="41" customWidth="1"/>
    <col min="6415" max="6416" width="9.5546875" style="41" customWidth="1"/>
    <col min="6417" max="6417" width="9.44140625" style="41" customWidth="1"/>
    <col min="6418" max="6654" width="8.88671875" style="41"/>
    <col min="6655" max="6655" width="4" style="41" customWidth="1"/>
    <col min="6656" max="6656" width="3.33203125" style="41" customWidth="1"/>
    <col min="6657" max="6657" width="3.5546875" style="41" customWidth="1"/>
    <col min="6658" max="6658" width="3.109375" style="41" customWidth="1"/>
    <col min="6659" max="6659" width="37.5546875" style="41" customWidth="1"/>
    <col min="6660" max="6660" width="26" style="41" customWidth="1"/>
    <col min="6661" max="6661" width="4.6640625" style="41" customWidth="1"/>
    <col min="6662" max="6662" width="3.33203125" style="41" customWidth="1"/>
    <col min="6663" max="6663" width="3.44140625" style="41" customWidth="1"/>
    <col min="6664" max="6664" width="9.109375" style="41" customWidth="1"/>
    <col min="6665" max="6665" width="4.44140625" style="41" customWidth="1"/>
    <col min="6666" max="6669" width="0" style="41" hidden="1" customWidth="1"/>
    <col min="6670" max="6670" width="9.6640625" style="41" customWidth="1"/>
    <col min="6671" max="6672" width="9.5546875" style="41" customWidth="1"/>
    <col min="6673" max="6673" width="9.44140625" style="41" customWidth="1"/>
    <col min="6674" max="6910" width="8.88671875" style="41"/>
    <col min="6911" max="6911" width="4" style="41" customWidth="1"/>
    <col min="6912" max="6912" width="3.33203125" style="41" customWidth="1"/>
    <col min="6913" max="6913" width="3.5546875" style="41" customWidth="1"/>
    <col min="6914" max="6914" width="3.109375" style="41" customWidth="1"/>
    <col min="6915" max="6915" width="37.5546875" style="41" customWidth="1"/>
    <col min="6916" max="6916" width="26" style="41" customWidth="1"/>
    <col min="6917" max="6917" width="4.6640625" style="41" customWidth="1"/>
    <col min="6918" max="6918" width="3.33203125" style="41" customWidth="1"/>
    <col min="6919" max="6919" width="3.44140625" style="41" customWidth="1"/>
    <col min="6920" max="6920" width="9.109375" style="41" customWidth="1"/>
    <col min="6921" max="6921" width="4.44140625" style="41" customWidth="1"/>
    <col min="6922" max="6925" width="0" style="41" hidden="1" customWidth="1"/>
    <col min="6926" max="6926" width="9.6640625" style="41" customWidth="1"/>
    <col min="6927" max="6928" width="9.5546875" style="41" customWidth="1"/>
    <col min="6929" max="6929" width="9.44140625" style="41" customWidth="1"/>
    <col min="6930" max="7166" width="8.88671875" style="41"/>
    <col min="7167" max="7167" width="4" style="41" customWidth="1"/>
    <col min="7168" max="7168" width="3.33203125" style="41" customWidth="1"/>
    <col min="7169" max="7169" width="3.5546875" style="41" customWidth="1"/>
    <col min="7170" max="7170" width="3.109375" style="41" customWidth="1"/>
    <col min="7171" max="7171" width="37.5546875" style="41" customWidth="1"/>
    <col min="7172" max="7172" width="26" style="41" customWidth="1"/>
    <col min="7173" max="7173" width="4.6640625" style="41" customWidth="1"/>
    <col min="7174" max="7174" width="3.33203125" style="41" customWidth="1"/>
    <col min="7175" max="7175" width="3.44140625" style="41" customWidth="1"/>
    <col min="7176" max="7176" width="9.109375" style="41" customWidth="1"/>
    <col min="7177" max="7177" width="4.44140625" style="41" customWidth="1"/>
    <col min="7178" max="7181" width="0" style="41" hidden="1" customWidth="1"/>
    <col min="7182" max="7182" width="9.6640625" style="41" customWidth="1"/>
    <col min="7183" max="7184" width="9.5546875" style="41" customWidth="1"/>
    <col min="7185" max="7185" width="9.44140625" style="41" customWidth="1"/>
    <col min="7186" max="7422" width="8.88671875" style="41"/>
    <col min="7423" max="7423" width="4" style="41" customWidth="1"/>
    <col min="7424" max="7424" width="3.33203125" style="41" customWidth="1"/>
    <col min="7425" max="7425" width="3.5546875" style="41" customWidth="1"/>
    <col min="7426" max="7426" width="3.109375" style="41" customWidth="1"/>
    <col min="7427" max="7427" width="37.5546875" style="41" customWidth="1"/>
    <col min="7428" max="7428" width="26" style="41" customWidth="1"/>
    <col min="7429" max="7429" width="4.6640625" style="41" customWidth="1"/>
    <col min="7430" max="7430" width="3.33203125" style="41" customWidth="1"/>
    <col min="7431" max="7431" width="3.44140625" style="41" customWidth="1"/>
    <col min="7432" max="7432" width="9.109375" style="41" customWidth="1"/>
    <col min="7433" max="7433" width="4.44140625" style="41" customWidth="1"/>
    <col min="7434" max="7437" width="0" style="41" hidden="1" customWidth="1"/>
    <col min="7438" max="7438" width="9.6640625" style="41" customWidth="1"/>
    <col min="7439" max="7440" width="9.5546875" style="41" customWidth="1"/>
    <col min="7441" max="7441" width="9.44140625" style="41" customWidth="1"/>
    <col min="7442" max="7678" width="8.88671875" style="41"/>
    <col min="7679" max="7679" width="4" style="41" customWidth="1"/>
    <col min="7680" max="7680" width="3.33203125" style="41" customWidth="1"/>
    <col min="7681" max="7681" width="3.5546875" style="41" customWidth="1"/>
    <col min="7682" max="7682" width="3.109375" style="41" customWidth="1"/>
    <col min="7683" max="7683" width="37.5546875" style="41" customWidth="1"/>
    <col min="7684" max="7684" width="26" style="41" customWidth="1"/>
    <col min="7685" max="7685" width="4.6640625" style="41" customWidth="1"/>
    <col min="7686" max="7686" width="3.33203125" style="41" customWidth="1"/>
    <col min="7687" max="7687" width="3.44140625" style="41" customWidth="1"/>
    <col min="7688" max="7688" width="9.109375" style="41" customWidth="1"/>
    <col min="7689" max="7689" width="4.44140625" style="41" customWidth="1"/>
    <col min="7690" max="7693" width="0" style="41" hidden="1" customWidth="1"/>
    <col min="7694" max="7694" width="9.6640625" style="41" customWidth="1"/>
    <col min="7695" max="7696" width="9.5546875" style="41" customWidth="1"/>
    <col min="7697" max="7697" width="9.44140625" style="41" customWidth="1"/>
    <col min="7698" max="7934" width="8.88671875" style="41"/>
    <col min="7935" max="7935" width="4" style="41" customWidth="1"/>
    <col min="7936" max="7936" width="3.33203125" style="41" customWidth="1"/>
    <col min="7937" max="7937" width="3.5546875" style="41" customWidth="1"/>
    <col min="7938" max="7938" width="3.109375" style="41" customWidth="1"/>
    <col min="7939" max="7939" width="37.5546875" style="41" customWidth="1"/>
    <col min="7940" max="7940" width="26" style="41" customWidth="1"/>
    <col min="7941" max="7941" width="4.6640625" style="41" customWidth="1"/>
    <col min="7942" max="7942" width="3.33203125" style="41" customWidth="1"/>
    <col min="7943" max="7943" width="3.44140625" style="41" customWidth="1"/>
    <col min="7944" max="7944" width="9.109375" style="41" customWidth="1"/>
    <col min="7945" max="7945" width="4.44140625" style="41" customWidth="1"/>
    <col min="7946" max="7949" width="0" style="41" hidden="1" customWidth="1"/>
    <col min="7950" max="7950" width="9.6640625" style="41" customWidth="1"/>
    <col min="7951" max="7952" width="9.5546875" style="41" customWidth="1"/>
    <col min="7953" max="7953" width="9.44140625" style="41" customWidth="1"/>
    <col min="7954" max="8190" width="8.88671875" style="41"/>
    <col min="8191" max="8191" width="4" style="41" customWidth="1"/>
    <col min="8192" max="8192" width="3.33203125" style="41" customWidth="1"/>
    <col min="8193" max="8193" width="3.5546875" style="41" customWidth="1"/>
    <col min="8194" max="8194" width="3.109375" style="41" customWidth="1"/>
    <col min="8195" max="8195" width="37.5546875" style="41" customWidth="1"/>
    <col min="8196" max="8196" width="26" style="41" customWidth="1"/>
    <col min="8197" max="8197" width="4.6640625" style="41" customWidth="1"/>
    <col min="8198" max="8198" width="3.33203125" style="41" customWidth="1"/>
    <col min="8199" max="8199" width="3.44140625" style="41" customWidth="1"/>
    <col min="8200" max="8200" width="9.109375" style="41" customWidth="1"/>
    <col min="8201" max="8201" width="4.44140625" style="41" customWidth="1"/>
    <col min="8202" max="8205" width="0" style="41" hidden="1" customWidth="1"/>
    <col min="8206" max="8206" width="9.6640625" style="41" customWidth="1"/>
    <col min="8207" max="8208" width="9.5546875" style="41" customWidth="1"/>
    <col min="8209" max="8209" width="9.44140625" style="41" customWidth="1"/>
    <col min="8210" max="8446" width="8.88671875" style="41"/>
    <col min="8447" max="8447" width="4" style="41" customWidth="1"/>
    <col min="8448" max="8448" width="3.33203125" style="41" customWidth="1"/>
    <col min="8449" max="8449" width="3.5546875" style="41" customWidth="1"/>
    <col min="8450" max="8450" width="3.109375" style="41" customWidth="1"/>
    <col min="8451" max="8451" width="37.5546875" style="41" customWidth="1"/>
    <col min="8452" max="8452" width="26" style="41" customWidth="1"/>
    <col min="8453" max="8453" width="4.6640625" style="41" customWidth="1"/>
    <col min="8454" max="8454" width="3.33203125" style="41" customWidth="1"/>
    <col min="8455" max="8455" width="3.44140625" style="41" customWidth="1"/>
    <col min="8456" max="8456" width="9.109375" style="41" customWidth="1"/>
    <col min="8457" max="8457" width="4.44140625" style="41" customWidth="1"/>
    <col min="8458" max="8461" width="0" style="41" hidden="1" customWidth="1"/>
    <col min="8462" max="8462" width="9.6640625" style="41" customWidth="1"/>
    <col min="8463" max="8464" width="9.5546875" style="41" customWidth="1"/>
    <col min="8465" max="8465" width="9.44140625" style="41" customWidth="1"/>
    <col min="8466" max="8702" width="8.88671875" style="41"/>
    <col min="8703" max="8703" width="4" style="41" customWidth="1"/>
    <col min="8704" max="8704" width="3.33203125" style="41" customWidth="1"/>
    <col min="8705" max="8705" width="3.5546875" style="41" customWidth="1"/>
    <col min="8706" max="8706" width="3.109375" style="41" customWidth="1"/>
    <col min="8707" max="8707" width="37.5546875" style="41" customWidth="1"/>
    <col min="8708" max="8708" width="26" style="41" customWidth="1"/>
    <col min="8709" max="8709" width="4.6640625" style="41" customWidth="1"/>
    <col min="8710" max="8710" width="3.33203125" style="41" customWidth="1"/>
    <col min="8711" max="8711" width="3.44140625" style="41" customWidth="1"/>
    <col min="8712" max="8712" width="9.109375" style="41" customWidth="1"/>
    <col min="8713" max="8713" width="4.44140625" style="41" customWidth="1"/>
    <col min="8714" max="8717" width="0" style="41" hidden="1" customWidth="1"/>
    <col min="8718" max="8718" width="9.6640625" style="41" customWidth="1"/>
    <col min="8719" max="8720" width="9.5546875" style="41" customWidth="1"/>
    <col min="8721" max="8721" width="9.44140625" style="41" customWidth="1"/>
    <col min="8722" max="8958" width="8.88671875" style="41"/>
    <col min="8959" max="8959" width="4" style="41" customWidth="1"/>
    <col min="8960" max="8960" width="3.33203125" style="41" customWidth="1"/>
    <col min="8961" max="8961" width="3.5546875" style="41" customWidth="1"/>
    <col min="8962" max="8962" width="3.109375" style="41" customWidth="1"/>
    <col min="8963" max="8963" width="37.5546875" style="41" customWidth="1"/>
    <col min="8964" max="8964" width="26" style="41" customWidth="1"/>
    <col min="8965" max="8965" width="4.6640625" style="41" customWidth="1"/>
    <col min="8966" max="8966" width="3.33203125" style="41" customWidth="1"/>
    <col min="8967" max="8967" width="3.44140625" style="41" customWidth="1"/>
    <col min="8968" max="8968" width="9.109375" style="41" customWidth="1"/>
    <col min="8969" max="8969" width="4.44140625" style="41" customWidth="1"/>
    <col min="8970" max="8973" width="0" style="41" hidden="1" customWidth="1"/>
    <col min="8974" max="8974" width="9.6640625" style="41" customWidth="1"/>
    <col min="8975" max="8976" width="9.5546875" style="41" customWidth="1"/>
    <col min="8977" max="8977" width="9.44140625" style="41" customWidth="1"/>
    <col min="8978" max="9214" width="8.88671875" style="41"/>
    <col min="9215" max="9215" width="4" style="41" customWidth="1"/>
    <col min="9216" max="9216" width="3.33203125" style="41" customWidth="1"/>
    <col min="9217" max="9217" width="3.5546875" style="41" customWidth="1"/>
    <col min="9218" max="9218" width="3.109375" style="41" customWidth="1"/>
    <col min="9219" max="9219" width="37.5546875" style="41" customWidth="1"/>
    <col min="9220" max="9220" width="26" style="41" customWidth="1"/>
    <col min="9221" max="9221" width="4.6640625" style="41" customWidth="1"/>
    <col min="9222" max="9222" width="3.33203125" style="41" customWidth="1"/>
    <col min="9223" max="9223" width="3.44140625" style="41" customWidth="1"/>
    <col min="9224" max="9224" width="9.109375" style="41" customWidth="1"/>
    <col min="9225" max="9225" width="4.44140625" style="41" customWidth="1"/>
    <col min="9226" max="9229" width="0" style="41" hidden="1" customWidth="1"/>
    <col min="9230" max="9230" width="9.6640625" style="41" customWidth="1"/>
    <col min="9231" max="9232" width="9.5546875" style="41" customWidth="1"/>
    <col min="9233" max="9233" width="9.44140625" style="41" customWidth="1"/>
    <col min="9234" max="9470" width="8.88671875" style="41"/>
    <col min="9471" max="9471" width="4" style="41" customWidth="1"/>
    <col min="9472" max="9472" width="3.33203125" style="41" customWidth="1"/>
    <col min="9473" max="9473" width="3.5546875" style="41" customWidth="1"/>
    <col min="9474" max="9474" width="3.109375" style="41" customWidth="1"/>
    <col min="9475" max="9475" width="37.5546875" style="41" customWidth="1"/>
    <col min="9476" max="9476" width="26" style="41" customWidth="1"/>
    <col min="9477" max="9477" width="4.6640625" style="41" customWidth="1"/>
    <col min="9478" max="9478" width="3.33203125" style="41" customWidth="1"/>
    <col min="9479" max="9479" width="3.44140625" style="41" customWidth="1"/>
    <col min="9480" max="9480" width="9.109375" style="41" customWidth="1"/>
    <col min="9481" max="9481" width="4.44140625" style="41" customWidth="1"/>
    <col min="9482" max="9485" width="0" style="41" hidden="1" customWidth="1"/>
    <col min="9486" max="9486" width="9.6640625" style="41" customWidth="1"/>
    <col min="9487" max="9488" width="9.5546875" style="41" customWidth="1"/>
    <col min="9489" max="9489" width="9.44140625" style="41" customWidth="1"/>
    <col min="9490" max="9726" width="8.88671875" style="41"/>
    <col min="9727" max="9727" width="4" style="41" customWidth="1"/>
    <col min="9728" max="9728" width="3.33203125" style="41" customWidth="1"/>
    <col min="9729" max="9729" width="3.5546875" style="41" customWidth="1"/>
    <col min="9730" max="9730" width="3.109375" style="41" customWidth="1"/>
    <col min="9731" max="9731" width="37.5546875" style="41" customWidth="1"/>
    <col min="9732" max="9732" width="26" style="41" customWidth="1"/>
    <col min="9733" max="9733" width="4.6640625" style="41" customWidth="1"/>
    <col min="9734" max="9734" width="3.33203125" style="41" customWidth="1"/>
    <col min="9735" max="9735" width="3.44140625" style="41" customWidth="1"/>
    <col min="9736" max="9736" width="9.109375" style="41" customWidth="1"/>
    <col min="9737" max="9737" width="4.44140625" style="41" customWidth="1"/>
    <col min="9738" max="9741" width="0" style="41" hidden="1" customWidth="1"/>
    <col min="9742" max="9742" width="9.6640625" style="41" customWidth="1"/>
    <col min="9743" max="9744" width="9.5546875" style="41" customWidth="1"/>
    <col min="9745" max="9745" width="9.44140625" style="41" customWidth="1"/>
    <col min="9746" max="9982" width="8.88671875" style="41"/>
    <col min="9983" max="9983" width="4" style="41" customWidth="1"/>
    <col min="9984" max="9984" width="3.33203125" style="41" customWidth="1"/>
    <col min="9985" max="9985" width="3.5546875" style="41" customWidth="1"/>
    <col min="9986" max="9986" width="3.109375" style="41" customWidth="1"/>
    <col min="9987" max="9987" width="37.5546875" style="41" customWidth="1"/>
    <col min="9988" max="9988" width="26" style="41" customWidth="1"/>
    <col min="9989" max="9989" width="4.6640625" style="41" customWidth="1"/>
    <col min="9990" max="9990" width="3.33203125" style="41" customWidth="1"/>
    <col min="9991" max="9991" width="3.44140625" style="41" customWidth="1"/>
    <col min="9992" max="9992" width="9.109375" style="41" customWidth="1"/>
    <col min="9993" max="9993" width="4.44140625" style="41" customWidth="1"/>
    <col min="9994" max="9997" width="0" style="41" hidden="1" customWidth="1"/>
    <col min="9998" max="9998" width="9.6640625" style="41" customWidth="1"/>
    <col min="9999" max="10000" width="9.5546875" style="41" customWidth="1"/>
    <col min="10001" max="10001" width="9.44140625" style="41" customWidth="1"/>
    <col min="10002" max="10238" width="8.88671875" style="41"/>
    <col min="10239" max="10239" width="4" style="41" customWidth="1"/>
    <col min="10240" max="10240" width="3.33203125" style="41" customWidth="1"/>
    <col min="10241" max="10241" width="3.5546875" style="41" customWidth="1"/>
    <col min="10242" max="10242" width="3.109375" style="41" customWidth="1"/>
    <col min="10243" max="10243" width="37.5546875" style="41" customWidth="1"/>
    <col min="10244" max="10244" width="26" style="41" customWidth="1"/>
    <col min="10245" max="10245" width="4.6640625" style="41" customWidth="1"/>
    <col min="10246" max="10246" width="3.33203125" style="41" customWidth="1"/>
    <col min="10247" max="10247" width="3.44140625" style="41" customWidth="1"/>
    <col min="10248" max="10248" width="9.109375" style="41" customWidth="1"/>
    <col min="10249" max="10249" width="4.44140625" style="41" customWidth="1"/>
    <col min="10250" max="10253" width="0" style="41" hidden="1" customWidth="1"/>
    <col min="10254" max="10254" width="9.6640625" style="41" customWidth="1"/>
    <col min="10255" max="10256" width="9.5546875" style="41" customWidth="1"/>
    <col min="10257" max="10257" width="9.44140625" style="41" customWidth="1"/>
    <col min="10258" max="10494" width="8.88671875" style="41"/>
    <col min="10495" max="10495" width="4" style="41" customWidth="1"/>
    <col min="10496" max="10496" width="3.33203125" style="41" customWidth="1"/>
    <col min="10497" max="10497" width="3.5546875" style="41" customWidth="1"/>
    <col min="10498" max="10498" width="3.109375" style="41" customWidth="1"/>
    <col min="10499" max="10499" width="37.5546875" style="41" customWidth="1"/>
    <col min="10500" max="10500" width="26" style="41" customWidth="1"/>
    <col min="10501" max="10501" width="4.6640625" style="41" customWidth="1"/>
    <col min="10502" max="10502" width="3.33203125" style="41" customWidth="1"/>
    <col min="10503" max="10503" width="3.44140625" style="41" customWidth="1"/>
    <col min="10504" max="10504" width="9.109375" style="41" customWidth="1"/>
    <col min="10505" max="10505" width="4.44140625" style="41" customWidth="1"/>
    <col min="10506" max="10509" width="0" style="41" hidden="1" customWidth="1"/>
    <col min="10510" max="10510" width="9.6640625" style="41" customWidth="1"/>
    <col min="10511" max="10512" width="9.5546875" style="41" customWidth="1"/>
    <col min="10513" max="10513" width="9.44140625" style="41" customWidth="1"/>
    <col min="10514" max="10750" width="8.88671875" style="41"/>
    <col min="10751" max="10751" width="4" style="41" customWidth="1"/>
    <col min="10752" max="10752" width="3.33203125" style="41" customWidth="1"/>
    <col min="10753" max="10753" width="3.5546875" style="41" customWidth="1"/>
    <col min="10754" max="10754" width="3.109375" style="41" customWidth="1"/>
    <col min="10755" max="10755" width="37.5546875" style="41" customWidth="1"/>
    <col min="10756" max="10756" width="26" style="41" customWidth="1"/>
    <col min="10757" max="10757" width="4.6640625" style="41" customWidth="1"/>
    <col min="10758" max="10758" width="3.33203125" style="41" customWidth="1"/>
    <col min="10759" max="10759" width="3.44140625" style="41" customWidth="1"/>
    <col min="10760" max="10760" width="9.109375" style="41" customWidth="1"/>
    <col min="10761" max="10761" width="4.44140625" style="41" customWidth="1"/>
    <col min="10762" max="10765" width="0" style="41" hidden="1" customWidth="1"/>
    <col min="10766" max="10766" width="9.6640625" style="41" customWidth="1"/>
    <col min="10767" max="10768" width="9.5546875" style="41" customWidth="1"/>
    <col min="10769" max="10769" width="9.44140625" style="41" customWidth="1"/>
    <col min="10770" max="11006" width="8.88671875" style="41"/>
    <col min="11007" max="11007" width="4" style="41" customWidth="1"/>
    <col min="11008" max="11008" width="3.33203125" style="41" customWidth="1"/>
    <col min="11009" max="11009" width="3.5546875" style="41" customWidth="1"/>
    <col min="11010" max="11010" width="3.109375" style="41" customWidth="1"/>
    <col min="11011" max="11011" width="37.5546875" style="41" customWidth="1"/>
    <col min="11012" max="11012" width="26" style="41" customWidth="1"/>
    <col min="11013" max="11013" width="4.6640625" style="41" customWidth="1"/>
    <col min="11014" max="11014" width="3.33203125" style="41" customWidth="1"/>
    <col min="11015" max="11015" width="3.44140625" style="41" customWidth="1"/>
    <col min="11016" max="11016" width="9.109375" style="41" customWidth="1"/>
    <col min="11017" max="11017" width="4.44140625" style="41" customWidth="1"/>
    <col min="11018" max="11021" width="0" style="41" hidden="1" customWidth="1"/>
    <col min="11022" max="11022" width="9.6640625" style="41" customWidth="1"/>
    <col min="11023" max="11024" width="9.5546875" style="41" customWidth="1"/>
    <col min="11025" max="11025" width="9.44140625" style="41" customWidth="1"/>
    <col min="11026" max="11262" width="8.88671875" style="41"/>
    <col min="11263" max="11263" width="4" style="41" customWidth="1"/>
    <col min="11264" max="11264" width="3.33203125" style="41" customWidth="1"/>
    <col min="11265" max="11265" width="3.5546875" style="41" customWidth="1"/>
    <col min="11266" max="11266" width="3.109375" style="41" customWidth="1"/>
    <col min="11267" max="11267" width="37.5546875" style="41" customWidth="1"/>
    <col min="11268" max="11268" width="26" style="41" customWidth="1"/>
    <col min="11269" max="11269" width="4.6640625" style="41" customWidth="1"/>
    <col min="11270" max="11270" width="3.33203125" style="41" customWidth="1"/>
    <col min="11271" max="11271" width="3.44140625" style="41" customWidth="1"/>
    <col min="11272" max="11272" width="9.109375" style="41" customWidth="1"/>
    <col min="11273" max="11273" width="4.44140625" style="41" customWidth="1"/>
    <col min="11274" max="11277" width="0" style="41" hidden="1" customWidth="1"/>
    <col min="11278" max="11278" width="9.6640625" style="41" customWidth="1"/>
    <col min="11279" max="11280" width="9.5546875" style="41" customWidth="1"/>
    <col min="11281" max="11281" width="9.44140625" style="41" customWidth="1"/>
    <col min="11282" max="11518" width="8.88671875" style="41"/>
    <col min="11519" max="11519" width="4" style="41" customWidth="1"/>
    <col min="11520" max="11520" width="3.33203125" style="41" customWidth="1"/>
    <col min="11521" max="11521" width="3.5546875" style="41" customWidth="1"/>
    <col min="11522" max="11522" width="3.109375" style="41" customWidth="1"/>
    <col min="11523" max="11523" width="37.5546875" style="41" customWidth="1"/>
    <col min="11524" max="11524" width="26" style="41" customWidth="1"/>
    <col min="11525" max="11525" width="4.6640625" style="41" customWidth="1"/>
    <col min="11526" max="11526" width="3.33203125" style="41" customWidth="1"/>
    <col min="11527" max="11527" width="3.44140625" style="41" customWidth="1"/>
    <col min="11528" max="11528" width="9.109375" style="41" customWidth="1"/>
    <col min="11529" max="11529" width="4.44140625" style="41" customWidth="1"/>
    <col min="11530" max="11533" width="0" style="41" hidden="1" customWidth="1"/>
    <col min="11534" max="11534" width="9.6640625" style="41" customWidth="1"/>
    <col min="11535" max="11536" width="9.5546875" style="41" customWidth="1"/>
    <col min="11537" max="11537" width="9.44140625" style="41" customWidth="1"/>
    <col min="11538" max="11774" width="8.88671875" style="41"/>
    <col min="11775" max="11775" width="4" style="41" customWidth="1"/>
    <col min="11776" max="11776" width="3.33203125" style="41" customWidth="1"/>
    <col min="11777" max="11777" width="3.5546875" style="41" customWidth="1"/>
    <col min="11778" max="11778" width="3.109375" style="41" customWidth="1"/>
    <col min="11779" max="11779" width="37.5546875" style="41" customWidth="1"/>
    <col min="11780" max="11780" width="26" style="41" customWidth="1"/>
    <col min="11781" max="11781" width="4.6640625" style="41" customWidth="1"/>
    <col min="11782" max="11782" width="3.33203125" style="41" customWidth="1"/>
    <col min="11783" max="11783" width="3.44140625" style="41" customWidth="1"/>
    <col min="11784" max="11784" width="9.109375" style="41" customWidth="1"/>
    <col min="11785" max="11785" width="4.44140625" style="41" customWidth="1"/>
    <col min="11786" max="11789" width="0" style="41" hidden="1" customWidth="1"/>
    <col min="11790" max="11790" width="9.6640625" style="41" customWidth="1"/>
    <col min="11791" max="11792" width="9.5546875" style="41" customWidth="1"/>
    <col min="11793" max="11793" width="9.44140625" style="41" customWidth="1"/>
    <col min="11794" max="12030" width="8.88671875" style="41"/>
    <col min="12031" max="12031" width="4" style="41" customWidth="1"/>
    <col min="12032" max="12032" width="3.33203125" style="41" customWidth="1"/>
    <col min="12033" max="12033" width="3.5546875" style="41" customWidth="1"/>
    <col min="12034" max="12034" width="3.109375" style="41" customWidth="1"/>
    <col min="12035" max="12035" width="37.5546875" style="41" customWidth="1"/>
    <col min="12036" max="12036" width="26" style="41" customWidth="1"/>
    <col min="12037" max="12037" width="4.6640625" style="41" customWidth="1"/>
    <col min="12038" max="12038" width="3.33203125" style="41" customWidth="1"/>
    <col min="12039" max="12039" width="3.44140625" style="41" customWidth="1"/>
    <col min="12040" max="12040" width="9.109375" style="41" customWidth="1"/>
    <col min="12041" max="12041" width="4.44140625" style="41" customWidth="1"/>
    <col min="12042" max="12045" width="0" style="41" hidden="1" customWidth="1"/>
    <col min="12046" max="12046" width="9.6640625" style="41" customWidth="1"/>
    <col min="12047" max="12048" width="9.5546875" style="41" customWidth="1"/>
    <col min="12049" max="12049" width="9.44140625" style="41" customWidth="1"/>
    <col min="12050" max="12286" width="8.88671875" style="41"/>
    <col min="12287" max="12287" width="4" style="41" customWidth="1"/>
    <col min="12288" max="12288" width="3.33203125" style="41" customWidth="1"/>
    <col min="12289" max="12289" width="3.5546875" style="41" customWidth="1"/>
    <col min="12290" max="12290" width="3.109375" style="41" customWidth="1"/>
    <col min="12291" max="12291" width="37.5546875" style="41" customWidth="1"/>
    <col min="12292" max="12292" width="26" style="41" customWidth="1"/>
    <col min="12293" max="12293" width="4.6640625" style="41" customWidth="1"/>
    <col min="12294" max="12294" width="3.33203125" style="41" customWidth="1"/>
    <col min="12295" max="12295" width="3.44140625" style="41" customWidth="1"/>
    <col min="12296" max="12296" width="9.109375" style="41" customWidth="1"/>
    <col min="12297" max="12297" width="4.44140625" style="41" customWidth="1"/>
    <col min="12298" max="12301" width="0" style="41" hidden="1" customWidth="1"/>
    <col min="12302" max="12302" width="9.6640625" style="41" customWidth="1"/>
    <col min="12303" max="12304" width="9.5546875" style="41" customWidth="1"/>
    <col min="12305" max="12305" width="9.44140625" style="41" customWidth="1"/>
    <col min="12306" max="12542" width="8.88671875" style="41"/>
    <col min="12543" max="12543" width="4" style="41" customWidth="1"/>
    <col min="12544" max="12544" width="3.33203125" style="41" customWidth="1"/>
    <col min="12545" max="12545" width="3.5546875" style="41" customWidth="1"/>
    <col min="12546" max="12546" width="3.109375" style="41" customWidth="1"/>
    <col min="12547" max="12547" width="37.5546875" style="41" customWidth="1"/>
    <col min="12548" max="12548" width="26" style="41" customWidth="1"/>
    <col min="12549" max="12549" width="4.6640625" style="41" customWidth="1"/>
    <col min="12550" max="12550" width="3.33203125" style="41" customWidth="1"/>
    <col min="12551" max="12551" width="3.44140625" style="41" customWidth="1"/>
    <col min="12552" max="12552" width="9.109375" style="41" customWidth="1"/>
    <col min="12553" max="12553" width="4.44140625" style="41" customWidth="1"/>
    <col min="12554" max="12557" width="0" style="41" hidden="1" customWidth="1"/>
    <col min="12558" max="12558" width="9.6640625" style="41" customWidth="1"/>
    <col min="12559" max="12560" width="9.5546875" style="41" customWidth="1"/>
    <col min="12561" max="12561" width="9.44140625" style="41" customWidth="1"/>
    <col min="12562" max="12798" width="8.88671875" style="41"/>
    <col min="12799" max="12799" width="4" style="41" customWidth="1"/>
    <col min="12800" max="12800" width="3.33203125" style="41" customWidth="1"/>
    <col min="12801" max="12801" width="3.5546875" style="41" customWidth="1"/>
    <col min="12802" max="12802" width="3.109375" style="41" customWidth="1"/>
    <col min="12803" max="12803" width="37.5546875" style="41" customWidth="1"/>
    <col min="12804" max="12804" width="26" style="41" customWidth="1"/>
    <col min="12805" max="12805" width="4.6640625" style="41" customWidth="1"/>
    <col min="12806" max="12806" width="3.33203125" style="41" customWidth="1"/>
    <col min="12807" max="12807" width="3.44140625" style="41" customWidth="1"/>
    <col min="12808" max="12808" width="9.109375" style="41" customWidth="1"/>
    <col min="12809" max="12809" width="4.44140625" style="41" customWidth="1"/>
    <col min="12810" max="12813" width="0" style="41" hidden="1" customWidth="1"/>
    <col min="12814" max="12814" width="9.6640625" style="41" customWidth="1"/>
    <col min="12815" max="12816" width="9.5546875" style="41" customWidth="1"/>
    <col min="12817" max="12817" width="9.44140625" style="41" customWidth="1"/>
    <col min="12818" max="13054" width="8.88671875" style="41"/>
    <col min="13055" max="13055" width="4" style="41" customWidth="1"/>
    <col min="13056" max="13056" width="3.33203125" style="41" customWidth="1"/>
    <col min="13057" max="13057" width="3.5546875" style="41" customWidth="1"/>
    <col min="13058" max="13058" width="3.109375" style="41" customWidth="1"/>
    <col min="13059" max="13059" width="37.5546875" style="41" customWidth="1"/>
    <col min="13060" max="13060" width="26" style="41" customWidth="1"/>
    <col min="13061" max="13061" width="4.6640625" style="41" customWidth="1"/>
    <col min="13062" max="13062" width="3.33203125" style="41" customWidth="1"/>
    <col min="13063" max="13063" width="3.44140625" style="41" customWidth="1"/>
    <col min="13064" max="13064" width="9.109375" style="41" customWidth="1"/>
    <col min="13065" max="13065" width="4.44140625" style="41" customWidth="1"/>
    <col min="13066" max="13069" width="0" style="41" hidden="1" customWidth="1"/>
    <col min="13070" max="13070" width="9.6640625" style="41" customWidth="1"/>
    <col min="13071" max="13072" width="9.5546875" style="41" customWidth="1"/>
    <col min="13073" max="13073" width="9.44140625" style="41" customWidth="1"/>
    <col min="13074" max="13310" width="8.88671875" style="41"/>
    <col min="13311" max="13311" width="4" style="41" customWidth="1"/>
    <col min="13312" max="13312" width="3.33203125" style="41" customWidth="1"/>
    <col min="13313" max="13313" width="3.5546875" style="41" customWidth="1"/>
    <col min="13314" max="13314" width="3.109375" style="41" customWidth="1"/>
    <col min="13315" max="13315" width="37.5546875" style="41" customWidth="1"/>
    <col min="13316" max="13316" width="26" style="41" customWidth="1"/>
    <col min="13317" max="13317" width="4.6640625" style="41" customWidth="1"/>
    <col min="13318" max="13318" width="3.33203125" style="41" customWidth="1"/>
    <col min="13319" max="13319" width="3.44140625" style="41" customWidth="1"/>
    <col min="13320" max="13320" width="9.109375" style="41" customWidth="1"/>
    <col min="13321" max="13321" width="4.44140625" style="41" customWidth="1"/>
    <col min="13322" max="13325" width="0" style="41" hidden="1" customWidth="1"/>
    <col min="13326" max="13326" width="9.6640625" style="41" customWidth="1"/>
    <col min="13327" max="13328" width="9.5546875" style="41" customWidth="1"/>
    <col min="13329" max="13329" width="9.44140625" style="41" customWidth="1"/>
    <col min="13330" max="13566" width="8.88671875" style="41"/>
    <col min="13567" max="13567" width="4" style="41" customWidth="1"/>
    <col min="13568" max="13568" width="3.33203125" style="41" customWidth="1"/>
    <col min="13569" max="13569" width="3.5546875" style="41" customWidth="1"/>
    <col min="13570" max="13570" width="3.109375" style="41" customWidth="1"/>
    <col min="13571" max="13571" width="37.5546875" style="41" customWidth="1"/>
    <col min="13572" max="13572" width="26" style="41" customWidth="1"/>
    <col min="13573" max="13573" width="4.6640625" style="41" customWidth="1"/>
    <col min="13574" max="13574" width="3.33203125" style="41" customWidth="1"/>
    <col min="13575" max="13575" width="3.44140625" style="41" customWidth="1"/>
    <col min="13576" max="13576" width="9.109375" style="41" customWidth="1"/>
    <col min="13577" max="13577" width="4.44140625" style="41" customWidth="1"/>
    <col min="13578" max="13581" width="0" style="41" hidden="1" customWidth="1"/>
    <col min="13582" max="13582" width="9.6640625" style="41" customWidth="1"/>
    <col min="13583" max="13584" width="9.5546875" style="41" customWidth="1"/>
    <col min="13585" max="13585" width="9.44140625" style="41" customWidth="1"/>
    <col min="13586" max="13822" width="8.88671875" style="41"/>
    <col min="13823" max="13823" width="4" style="41" customWidth="1"/>
    <col min="13824" max="13824" width="3.33203125" style="41" customWidth="1"/>
    <col min="13825" max="13825" width="3.5546875" style="41" customWidth="1"/>
    <col min="13826" max="13826" width="3.109375" style="41" customWidth="1"/>
    <col min="13827" max="13827" width="37.5546875" style="41" customWidth="1"/>
    <col min="13828" max="13828" width="26" style="41" customWidth="1"/>
    <col min="13829" max="13829" width="4.6640625" style="41" customWidth="1"/>
    <col min="13830" max="13830" width="3.33203125" style="41" customWidth="1"/>
    <col min="13831" max="13831" width="3.44140625" style="41" customWidth="1"/>
    <col min="13832" max="13832" width="9.109375" style="41" customWidth="1"/>
    <col min="13833" max="13833" width="4.44140625" style="41" customWidth="1"/>
    <col min="13834" max="13837" width="0" style="41" hidden="1" customWidth="1"/>
    <col min="13838" max="13838" width="9.6640625" style="41" customWidth="1"/>
    <col min="13839" max="13840" width="9.5546875" style="41" customWidth="1"/>
    <col min="13841" max="13841" width="9.44140625" style="41" customWidth="1"/>
    <col min="13842" max="14078" width="8.88671875" style="41"/>
    <col min="14079" max="14079" width="4" style="41" customWidth="1"/>
    <col min="14080" max="14080" width="3.33203125" style="41" customWidth="1"/>
    <col min="14081" max="14081" width="3.5546875" style="41" customWidth="1"/>
    <col min="14082" max="14082" width="3.109375" style="41" customWidth="1"/>
    <col min="14083" max="14083" width="37.5546875" style="41" customWidth="1"/>
    <col min="14084" max="14084" width="26" style="41" customWidth="1"/>
    <col min="14085" max="14085" width="4.6640625" style="41" customWidth="1"/>
    <col min="14086" max="14086" width="3.33203125" style="41" customWidth="1"/>
    <col min="14087" max="14087" width="3.44140625" style="41" customWidth="1"/>
    <col min="14088" max="14088" width="9.109375" style="41" customWidth="1"/>
    <col min="14089" max="14089" width="4.44140625" style="41" customWidth="1"/>
    <col min="14090" max="14093" width="0" style="41" hidden="1" customWidth="1"/>
    <col min="14094" max="14094" width="9.6640625" style="41" customWidth="1"/>
    <col min="14095" max="14096" width="9.5546875" style="41" customWidth="1"/>
    <col min="14097" max="14097" width="9.44140625" style="41" customWidth="1"/>
    <col min="14098" max="14334" width="8.88671875" style="41"/>
    <col min="14335" max="14335" width="4" style="41" customWidth="1"/>
    <col min="14336" max="14336" width="3.33203125" style="41" customWidth="1"/>
    <col min="14337" max="14337" width="3.5546875" style="41" customWidth="1"/>
    <col min="14338" max="14338" width="3.109375" style="41" customWidth="1"/>
    <col min="14339" max="14339" width="37.5546875" style="41" customWidth="1"/>
    <col min="14340" max="14340" width="26" style="41" customWidth="1"/>
    <col min="14341" max="14341" width="4.6640625" style="41" customWidth="1"/>
    <col min="14342" max="14342" width="3.33203125" style="41" customWidth="1"/>
    <col min="14343" max="14343" width="3.44140625" style="41" customWidth="1"/>
    <col min="14344" max="14344" width="9.109375" style="41" customWidth="1"/>
    <col min="14345" max="14345" width="4.44140625" style="41" customWidth="1"/>
    <col min="14346" max="14349" width="0" style="41" hidden="1" customWidth="1"/>
    <col min="14350" max="14350" width="9.6640625" style="41" customWidth="1"/>
    <col min="14351" max="14352" width="9.5546875" style="41" customWidth="1"/>
    <col min="14353" max="14353" width="9.44140625" style="41" customWidth="1"/>
    <col min="14354" max="14590" width="8.88671875" style="41"/>
    <col min="14591" max="14591" width="4" style="41" customWidth="1"/>
    <col min="14592" max="14592" width="3.33203125" style="41" customWidth="1"/>
    <col min="14593" max="14593" width="3.5546875" style="41" customWidth="1"/>
    <col min="14594" max="14594" width="3.109375" style="41" customWidth="1"/>
    <col min="14595" max="14595" width="37.5546875" style="41" customWidth="1"/>
    <col min="14596" max="14596" width="26" style="41" customWidth="1"/>
    <col min="14597" max="14597" width="4.6640625" style="41" customWidth="1"/>
    <col min="14598" max="14598" width="3.33203125" style="41" customWidth="1"/>
    <col min="14599" max="14599" width="3.44140625" style="41" customWidth="1"/>
    <col min="14600" max="14600" width="9.109375" style="41" customWidth="1"/>
    <col min="14601" max="14601" width="4.44140625" style="41" customWidth="1"/>
    <col min="14602" max="14605" width="0" style="41" hidden="1" customWidth="1"/>
    <col min="14606" max="14606" width="9.6640625" style="41" customWidth="1"/>
    <col min="14607" max="14608" width="9.5546875" style="41" customWidth="1"/>
    <col min="14609" max="14609" width="9.44140625" style="41" customWidth="1"/>
    <col min="14610" max="14846" width="8.88671875" style="41"/>
    <col min="14847" max="14847" width="4" style="41" customWidth="1"/>
    <col min="14848" max="14848" width="3.33203125" style="41" customWidth="1"/>
    <col min="14849" max="14849" width="3.5546875" style="41" customWidth="1"/>
    <col min="14850" max="14850" width="3.109375" style="41" customWidth="1"/>
    <col min="14851" max="14851" width="37.5546875" style="41" customWidth="1"/>
    <col min="14852" max="14852" width="26" style="41" customWidth="1"/>
    <col min="14853" max="14853" width="4.6640625" style="41" customWidth="1"/>
    <col min="14854" max="14854" width="3.33203125" style="41" customWidth="1"/>
    <col min="14855" max="14855" width="3.44140625" style="41" customWidth="1"/>
    <col min="14856" max="14856" width="9.109375" style="41" customWidth="1"/>
    <col min="14857" max="14857" width="4.44140625" style="41" customWidth="1"/>
    <col min="14858" max="14861" width="0" style="41" hidden="1" customWidth="1"/>
    <col min="14862" max="14862" width="9.6640625" style="41" customWidth="1"/>
    <col min="14863" max="14864" width="9.5546875" style="41" customWidth="1"/>
    <col min="14865" max="14865" width="9.44140625" style="41" customWidth="1"/>
    <col min="14866" max="15102" width="8.88671875" style="41"/>
    <col min="15103" max="15103" width="4" style="41" customWidth="1"/>
    <col min="15104" max="15104" width="3.33203125" style="41" customWidth="1"/>
    <col min="15105" max="15105" width="3.5546875" style="41" customWidth="1"/>
    <col min="15106" max="15106" width="3.109375" style="41" customWidth="1"/>
    <col min="15107" max="15107" width="37.5546875" style="41" customWidth="1"/>
    <col min="15108" max="15108" width="26" style="41" customWidth="1"/>
    <col min="15109" max="15109" width="4.6640625" style="41" customWidth="1"/>
    <col min="15110" max="15110" width="3.33203125" style="41" customWidth="1"/>
    <col min="15111" max="15111" width="3.44140625" style="41" customWidth="1"/>
    <col min="15112" max="15112" width="9.109375" style="41" customWidth="1"/>
    <col min="15113" max="15113" width="4.44140625" style="41" customWidth="1"/>
    <col min="15114" max="15117" width="0" style="41" hidden="1" customWidth="1"/>
    <col min="15118" max="15118" width="9.6640625" style="41" customWidth="1"/>
    <col min="15119" max="15120" width="9.5546875" style="41" customWidth="1"/>
    <col min="15121" max="15121" width="9.44140625" style="41" customWidth="1"/>
    <col min="15122" max="15358" width="8.88671875" style="41"/>
    <col min="15359" max="15359" width="4" style="41" customWidth="1"/>
    <col min="15360" max="15360" width="3.33203125" style="41" customWidth="1"/>
    <col min="15361" max="15361" width="3.5546875" style="41" customWidth="1"/>
    <col min="15362" max="15362" width="3.109375" style="41" customWidth="1"/>
    <col min="15363" max="15363" width="37.5546875" style="41" customWidth="1"/>
    <col min="15364" max="15364" width="26" style="41" customWidth="1"/>
    <col min="15365" max="15365" width="4.6640625" style="41" customWidth="1"/>
    <col min="15366" max="15366" width="3.33203125" style="41" customWidth="1"/>
    <col min="15367" max="15367" width="3.44140625" style="41" customWidth="1"/>
    <col min="15368" max="15368" width="9.109375" style="41" customWidth="1"/>
    <col min="15369" max="15369" width="4.44140625" style="41" customWidth="1"/>
    <col min="15370" max="15373" width="0" style="41" hidden="1" customWidth="1"/>
    <col min="15374" max="15374" width="9.6640625" style="41" customWidth="1"/>
    <col min="15375" max="15376" width="9.5546875" style="41" customWidth="1"/>
    <col min="15377" max="15377" width="9.44140625" style="41" customWidth="1"/>
    <col min="15378" max="15614" width="8.88671875" style="41"/>
    <col min="15615" max="15615" width="4" style="41" customWidth="1"/>
    <col min="15616" max="15616" width="3.33203125" style="41" customWidth="1"/>
    <col min="15617" max="15617" width="3.5546875" style="41" customWidth="1"/>
    <col min="15618" max="15618" width="3.109375" style="41" customWidth="1"/>
    <col min="15619" max="15619" width="37.5546875" style="41" customWidth="1"/>
    <col min="15620" max="15620" width="26" style="41" customWidth="1"/>
    <col min="15621" max="15621" width="4.6640625" style="41" customWidth="1"/>
    <col min="15622" max="15622" width="3.33203125" style="41" customWidth="1"/>
    <col min="15623" max="15623" width="3.44140625" style="41" customWidth="1"/>
    <col min="15624" max="15624" width="9.109375" style="41" customWidth="1"/>
    <col min="15625" max="15625" width="4.44140625" style="41" customWidth="1"/>
    <col min="15626" max="15629" width="0" style="41" hidden="1" customWidth="1"/>
    <col min="15630" max="15630" width="9.6640625" style="41" customWidth="1"/>
    <col min="15631" max="15632" width="9.5546875" style="41" customWidth="1"/>
    <col min="15633" max="15633" width="9.44140625" style="41" customWidth="1"/>
    <col min="15634" max="15870" width="8.88671875" style="41"/>
    <col min="15871" max="15871" width="4" style="41" customWidth="1"/>
    <col min="15872" max="15872" width="3.33203125" style="41" customWidth="1"/>
    <col min="15873" max="15873" width="3.5546875" style="41" customWidth="1"/>
    <col min="15874" max="15874" width="3.109375" style="41" customWidth="1"/>
    <col min="15875" max="15875" width="37.5546875" style="41" customWidth="1"/>
    <col min="15876" max="15876" width="26" style="41" customWidth="1"/>
    <col min="15877" max="15877" width="4.6640625" style="41" customWidth="1"/>
    <col min="15878" max="15878" width="3.33203125" style="41" customWidth="1"/>
    <col min="15879" max="15879" width="3.44140625" style="41" customWidth="1"/>
    <col min="15880" max="15880" width="9.109375" style="41" customWidth="1"/>
    <col min="15881" max="15881" width="4.44140625" style="41" customWidth="1"/>
    <col min="15882" max="15885" width="0" style="41" hidden="1" customWidth="1"/>
    <col min="15886" max="15886" width="9.6640625" style="41" customWidth="1"/>
    <col min="15887" max="15888" width="9.5546875" style="41" customWidth="1"/>
    <col min="15889" max="15889" width="9.44140625" style="41" customWidth="1"/>
    <col min="15890" max="16126" width="8.88671875" style="41"/>
    <col min="16127" max="16127" width="4" style="41" customWidth="1"/>
    <col min="16128" max="16128" width="3.33203125" style="41" customWidth="1"/>
    <col min="16129" max="16129" width="3.5546875" style="41" customWidth="1"/>
    <col min="16130" max="16130" width="3.109375" style="41" customWidth="1"/>
    <col min="16131" max="16131" width="37.5546875" style="41" customWidth="1"/>
    <col min="16132" max="16132" width="26" style="41" customWidth="1"/>
    <col min="16133" max="16133" width="4.6640625" style="41" customWidth="1"/>
    <col min="16134" max="16134" width="3.33203125" style="41" customWidth="1"/>
    <col min="16135" max="16135" width="3.44140625" style="41" customWidth="1"/>
    <col min="16136" max="16136" width="9.109375" style="41" customWidth="1"/>
    <col min="16137" max="16137" width="4.44140625" style="41" customWidth="1"/>
    <col min="16138" max="16141" width="0" style="41" hidden="1" customWidth="1"/>
    <col min="16142" max="16142" width="9.6640625" style="41" customWidth="1"/>
    <col min="16143" max="16144" width="9.5546875" style="41" customWidth="1"/>
    <col min="16145" max="16145" width="9.44140625" style="41" customWidth="1"/>
    <col min="16146" max="16384" width="8.88671875" style="41"/>
  </cols>
  <sheetData>
    <row r="1" spans="1:23" ht="14.1" customHeight="1" x14ac:dyDescent="0.25">
      <c r="A1" s="33"/>
      <c r="B1" s="33"/>
      <c r="C1" s="33"/>
      <c r="D1" s="33"/>
      <c r="E1" s="33"/>
      <c r="F1" s="124"/>
      <c r="G1" s="124"/>
      <c r="H1" s="124"/>
      <c r="I1" s="124"/>
      <c r="J1" s="124"/>
      <c r="K1" s="124"/>
      <c r="L1" s="124"/>
      <c r="M1" s="283"/>
      <c r="N1" s="283"/>
      <c r="O1" s="283"/>
      <c r="P1" s="283"/>
      <c r="Q1" s="408" t="s">
        <v>54</v>
      </c>
      <c r="R1" s="408"/>
      <c r="S1" s="408"/>
      <c r="T1" s="408"/>
      <c r="U1" s="408"/>
    </row>
    <row r="2" spans="1:23" ht="14.1" customHeight="1" x14ac:dyDescent="0.25">
      <c r="A2" s="33"/>
      <c r="B2" s="33"/>
      <c r="C2" s="33"/>
      <c r="D2" s="33"/>
      <c r="E2" s="33"/>
      <c r="F2" s="124"/>
      <c r="G2" s="124"/>
      <c r="H2" s="124"/>
      <c r="I2" s="124"/>
      <c r="J2" s="124"/>
      <c r="K2" s="124"/>
      <c r="L2" s="124"/>
      <c r="M2" s="283"/>
      <c r="N2" s="283"/>
      <c r="O2" s="283"/>
      <c r="P2" s="283"/>
      <c r="Q2" s="408" t="s">
        <v>0</v>
      </c>
      <c r="R2" s="408"/>
      <c r="S2" s="408"/>
      <c r="T2" s="408"/>
      <c r="U2" s="408"/>
    </row>
    <row r="3" spans="1:23" ht="14.1" customHeight="1" x14ac:dyDescent="0.25">
      <c r="A3" s="33"/>
      <c r="B3" s="33"/>
      <c r="C3" s="33"/>
      <c r="D3" s="33"/>
      <c r="E3" s="33"/>
      <c r="F3" s="124"/>
      <c r="G3" s="124"/>
      <c r="H3" s="124"/>
      <c r="I3" s="124"/>
      <c r="J3" s="124"/>
      <c r="K3" s="124"/>
      <c r="L3" s="124"/>
      <c r="M3" s="271"/>
      <c r="N3" s="271"/>
      <c r="O3" s="271"/>
      <c r="P3" s="271"/>
      <c r="Q3" s="409" t="s">
        <v>23</v>
      </c>
      <c r="R3" s="409"/>
      <c r="S3" s="409"/>
      <c r="T3" s="409"/>
      <c r="U3" s="409"/>
    </row>
    <row r="4" spans="1:23" ht="14.1" customHeight="1" x14ac:dyDescent="0.25">
      <c r="A4" s="33"/>
      <c r="B4" s="33"/>
      <c r="C4" s="33"/>
      <c r="D4" s="33"/>
      <c r="E4" s="33"/>
      <c r="F4" s="124"/>
      <c r="G4" s="124"/>
      <c r="H4" s="124"/>
      <c r="I4" s="124"/>
      <c r="J4" s="124"/>
      <c r="K4" s="408" t="s">
        <v>210</v>
      </c>
      <c r="L4" s="408"/>
      <c r="M4" s="408"/>
      <c r="N4" s="408"/>
      <c r="O4" s="408"/>
      <c r="P4" s="408"/>
      <c r="Q4" s="408"/>
      <c r="R4" s="408"/>
      <c r="S4" s="408"/>
      <c r="T4" s="408"/>
      <c r="U4" s="408"/>
    </row>
    <row r="5" spans="1:23" ht="14.1" customHeight="1" x14ac:dyDescent="0.25">
      <c r="A5" s="33"/>
      <c r="B5" s="33"/>
      <c r="C5" s="33"/>
      <c r="D5" s="33"/>
      <c r="E5" s="33"/>
      <c r="F5" s="124"/>
      <c r="G5" s="408" t="s">
        <v>209</v>
      </c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</row>
    <row r="6" spans="1:23" ht="14.1" customHeight="1" x14ac:dyDescent="0.25">
      <c r="A6" s="33"/>
      <c r="B6" s="33"/>
      <c r="C6" s="33"/>
      <c r="D6" s="33"/>
      <c r="E6" s="33"/>
      <c r="F6" s="125"/>
      <c r="G6" s="125"/>
      <c r="H6" s="125"/>
      <c r="I6" s="125"/>
      <c r="J6" s="125"/>
      <c r="K6" s="125"/>
      <c r="L6" s="125"/>
      <c r="M6" s="271"/>
      <c r="N6" s="271"/>
      <c r="O6" s="271"/>
      <c r="P6" s="271"/>
      <c r="Q6" s="409" t="s">
        <v>149</v>
      </c>
      <c r="R6" s="409"/>
      <c r="S6" s="409"/>
      <c r="T6" s="409"/>
      <c r="U6" s="409"/>
    </row>
    <row r="7" spans="1:23" ht="14.1" customHeight="1" x14ac:dyDescent="0.25">
      <c r="A7" s="33"/>
      <c r="B7" s="33"/>
      <c r="C7" s="33"/>
      <c r="D7" s="33"/>
      <c r="E7" s="33"/>
      <c r="F7" s="125"/>
      <c r="G7" s="35"/>
      <c r="H7" s="35"/>
      <c r="I7" s="35"/>
      <c r="J7" s="35"/>
      <c r="K7" s="35"/>
      <c r="L7" s="35"/>
      <c r="M7" s="35"/>
      <c r="N7" s="260"/>
    </row>
    <row r="8" spans="1:23" ht="13.8" customHeight="1" x14ac:dyDescent="0.25">
      <c r="A8" s="410" t="s">
        <v>214</v>
      </c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</row>
    <row r="9" spans="1:23" ht="13.8" customHeight="1" x14ac:dyDescent="0.25">
      <c r="A9" s="410" t="s">
        <v>213</v>
      </c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</row>
    <row r="10" spans="1:23" ht="14.1" customHeight="1" x14ac:dyDescent="0.25">
      <c r="A10" s="33"/>
      <c r="B10" s="33"/>
      <c r="C10" s="33"/>
      <c r="D10" s="33"/>
      <c r="E10" s="33"/>
      <c r="F10" s="125"/>
      <c r="G10" s="35"/>
      <c r="H10" s="35"/>
      <c r="I10" s="35"/>
      <c r="J10" s="35"/>
      <c r="K10" s="35"/>
      <c r="L10" s="35"/>
      <c r="M10" s="35"/>
      <c r="N10" s="35"/>
      <c r="W10" s="325"/>
    </row>
    <row r="11" spans="1:23" ht="47.25" customHeight="1" x14ac:dyDescent="0.25">
      <c r="A11" s="381" t="s">
        <v>2</v>
      </c>
      <c r="B11" s="382"/>
      <c r="C11" s="382"/>
      <c r="D11" s="382"/>
      <c r="E11" s="383"/>
      <c r="F11" s="422" t="s">
        <v>70</v>
      </c>
      <c r="G11" s="377" t="s">
        <v>42</v>
      </c>
      <c r="H11" s="377" t="s">
        <v>71</v>
      </c>
      <c r="I11" s="377"/>
      <c r="J11" s="377"/>
      <c r="K11" s="377"/>
      <c r="L11" s="377"/>
      <c r="M11" s="381" t="s">
        <v>72</v>
      </c>
      <c r="N11" s="382"/>
      <c r="O11" s="382"/>
      <c r="P11" s="382"/>
      <c r="Q11" s="382"/>
      <c r="R11" s="382"/>
      <c r="S11" s="382"/>
      <c r="T11" s="382"/>
      <c r="U11" s="383"/>
    </row>
    <row r="12" spans="1:23" ht="24" customHeight="1" x14ac:dyDescent="0.25">
      <c r="A12" s="265" t="s">
        <v>6</v>
      </c>
      <c r="B12" s="265" t="s">
        <v>7</v>
      </c>
      <c r="C12" s="265" t="s">
        <v>46</v>
      </c>
      <c r="D12" s="261" t="s">
        <v>47</v>
      </c>
      <c r="E12" s="261" t="s">
        <v>148</v>
      </c>
      <c r="F12" s="422"/>
      <c r="G12" s="377"/>
      <c r="H12" s="261" t="s">
        <v>65</v>
      </c>
      <c r="I12" s="261" t="s">
        <v>73</v>
      </c>
      <c r="J12" s="261" t="s">
        <v>74</v>
      </c>
      <c r="K12" s="261" t="s">
        <v>75</v>
      </c>
      <c r="L12" s="261" t="s">
        <v>76</v>
      </c>
      <c r="M12" s="259" t="s">
        <v>26</v>
      </c>
      <c r="N12" s="259" t="s">
        <v>27</v>
      </c>
      <c r="O12" s="45" t="s">
        <v>28</v>
      </c>
      <c r="P12" s="45" t="s">
        <v>29</v>
      </c>
      <c r="Q12" s="93" t="s">
        <v>30</v>
      </c>
      <c r="R12" s="93" t="s">
        <v>31</v>
      </c>
      <c r="S12" s="94" t="s">
        <v>32</v>
      </c>
      <c r="T12" s="94" t="s">
        <v>33</v>
      </c>
      <c r="U12" s="94" t="s">
        <v>34</v>
      </c>
    </row>
    <row r="13" spans="1:23" x14ac:dyDescent="0.25">
      <c r="A13" s="261"/>
      <c r="B13" s="261"/>
      <c r="C13" s="261"/>
      <c r="D13" s="261"/>
      <c r="E13" s="261"/>
      <c r="F13" s="126" t="s">
        <v>77</v>
      </c>
      <c r="G13" s="261"/>
      <c r="H13" s="261"/>
      <c r="I13" s="261"/>
      <c r="J13" s="261"/>
      <c r="K13" s="261"/>
      <c r="L13" s="261"/>
      <c r="M13" s="48">
        <v>102.9</v>
      </c>
      <c r="N13" s="47">
        <v>104.5</v>
      </c>
      <c r="O13" s="49">
        <v>103.2</v>
      </c>
      <c r="P13" s="95">
        <v>103.6</v>
      </c>
      <c r="Q13" s="95">
        <v>103.9</v>
      </c>
      <c r="R13" s="95">
        <v>104</v>
      </c>
      <c r="S13" s="96">
        <v>104</v>
      </c>
      <c r="T13" s="96">
        <v>104</v>
      </c>
      <c r="U13" s="96">
        <v>104</v>
      </c>
    </row>
    <row r="14" spans="1:23" ht="27" customHeight="1" x14ac:dyDescent="0.25">
      <c r="A14" s="415" t="s">
        <v>48</v>
      </c>
      <c r="B14" s="415" t="s">
        <v>211</v>
      </c>
      <c r="C14" s="415"/>
      <c r="D14" s="415"/>
      <c r="E14" s="396"/>
      <c r="F14" s="416" t="s">
        <v>222</v>
      </c>
      <c r="G14" s="50" t="s">
        <v>78</v>
      </c>
      <c r="H14" s="262"/>
      <c r="I14" s="262" t="s">
        <v>51</v>
      </c>
      <c r="J14" s="262" t="s">
        <v>51</v>
      </c>
      <c r="K14" s="145" t="s">
        <v>223</v>
      </c>
      <c r="L14" s="262" t="s">
        <v>80</v>
      </c>
      <c r="M14" s="52" t="e">
        <f>M15</f>
        <v>#REF!</v>
      </c>
      <c r="N14" s="52" t="e">
        <f t="shared" ref="N14:U14" si="0">N15</f>
        <v>#REF!</v>
      </c>
      <c r="O14" s="52" t="e">
        <f t="shared" si="0"/>
        <v>#REF!</v>
      </c>
      <c r="P14" s="52" t="e">
        <f t="shared" si="0"/>
        <v>#REF!</v>
      </c>
      <c r="Q14" s="52">
        <f>Q15</f>
        <v>4706</v>
      </c>
      <c r="R14" s="52">
        <f t="shared" si="0"/>
        <v>5795.8904400000001</v>
      </c>
      <c r="S14" s="52">
        <f t="shared" si="0"/>
        <v>5004.59</v>
      </c>
      <c r="T14" s="52">
        <f t="shared" si="0"/>
        <v>0</v>
      </c>
      <c r="U14" s="52">
        <f t="shared" si="0"/>
        <v>0</v>
      </c>
    </row>
    <row r="15" spans="1:23" ht="16.8" hidden="1" customHeight="1" x14ac:dyDescent="0.25">
      <c r="A15" s="415"/>
      <c r="B15" s="415"/>
      <c r="C15" s="415"/>
      <c r="D15" s="415"/>
      <c r="E15" s="397"/>
      <c r="F15" s="416"/>
      <c r="G15" s="50"/>
      <c r="H15" s="53"/>
      <c r="I15" s="262" t="s">
        <v>49</v>
      </c>
      <c r="J15" s="262" t="s">
        <v>49</v>
      </c>
      <c r="K15" s="145" t="s">
        <v>223</v>
      </c>
      <c r="L15" s="262" t="s">
        <v>80</v>
      </c>
      <c r="M15" s="52" t="e">
        <f>M17+#REF!+M28+M33+M38+M43</f>
        <v>#REF!</v>
      </c>
      <c r="N15" s="52" t="e">
        <f>N17+#REF!+N28+N33+N38+N43</f>
        <v>#REF!</v>
      </c>
      <c r="O15" s="52" t="e">
        <f>O17+#REF!+O28+O33+O38+O43</f>
        <v>#REF!</v>
      </c>
      <c r="P15" s="52" t="e">
        <f>P17+#REF!+P28+P33+P38+P43</f>
        <v>#REF!</v>
      </c>
      <c r="Q15" s="52">
        <f>Q18+Q25</f>
        <v>4706</v>
      </c>
      <c r="R15" s="52">
        <f>R18+R25</f>
        <v>5795.8904400000001</v>
      </c>
      <c r="S15" s="52">
        <f>S18+S25</f>
        <v>5004.59</v>
      </c>
      <c r="T15" s="52">
        <f>T18+T25</f>
        <v>0</v>
      </c>
      <c r="U15" s="52">
        <f>U18+U25</f>
        <v>0</v>
      </c>
    </row>
    <row r="16" spans="1:23" hidden="1" x14ac:dyDescent="0.25">
      <c r="A16" s="415" t="s">
        <v>48</v>
      </c>
      <c r="B16" s="415" t="s">
        <v>211</v>
      </c>
      <c r="C16" s="415"/>
      <c r="D16" s="415"/>
      <c r="E16" s="396"/>
      <c r="F16" s="416" t="s">
        <v>221</v>
      </c>
      <c r="G16" s="50" t="s">
        <v>79</v>
      </c>
      <c r="H16" s="147">
        <v>159</v>
      </c>
      <c r="I16" s="262" t="s">
        <v>51</v>
      </c>
      <c r="J16" s="262" t="s">
        <v>49</v>
      </c>
      <c r="K16" s="145" t="s">
        <v>223</v>
      </c>
      <c r="L16" s="262" t="s">
        <v>80</v>
      </c>
      <c r="M16" s="56">
        <f>M17</f>
        <v>436.37199999999996</v>
      </c>
      <c r="N16" s="56">
        <f t="shared" ref="N16:P16" si="1">N17</f>
        <v>442.90901000000002</v>
      </c>
      <c r="O16" s="56">
        <f t="shared" si="1"/>
        <v>410.77458000000001</v>
      </c>
      <c r="P16" s="56">
        <f t="shared" si="1"/>
        <v>357.69704999999999</v>
      </c>
      <c r="Q16" s="56">
        <f>Q17</f>
        <v>4706</v>
      </c>
      <c r="R16" s="56">
        <f t="shared" ref="R16:U16" si="2">R17</f>
        <v>4308.4219999999996</v>
      </c>
      <c r="S16" s="56">
        <f t="shared" si="2"/>
        <v>4787.1370000000006</v>
      </c>
      <c r="T16" s="56">
        <f t="shared" si="2"/>
        <v>4978.62248</v>
      </c>
      <c r="U16" s="56">
        <f t="shared" si="2"/>
        <v>5177.7673792000005</v>
      </c>
    </row>
    <row r="17" spans="1:23" ht="22.2" hidden="1" customHeight="1" x14ac:dyDescent="0.25">
      <c r="A17" s="415"/>
      <c r="B17" s="415"/>
      <c r="C17" s="415"/>
      <c r="D17" s="415"/>
      <c r="E17" s="397"/>
      <c r="F17" s="416"/>
      <c r="G17" s="270" t="s">
        <v>218</v>
      </c>
      <c r="H17" s="46">
        <v>159</v>
      </c>
      <c r="I17" s="267" t="s">
        <v>51</v>
      </c>
      <c r="J17" s="267" t="s">
        <v>49</v>
      </c>
      <c r="K17" s="103" t="s">
        <v>223</v>
      </c>
      <c r="L17" s="55">
        <v>244</v>
      </c>
      <c r="M17" s="58">
        <f>M19+M20+M21</f>
        <v>436.37199999999996</v>
      </c>
      <c r="N17" s="58">
        <f>N19+N20+N21</f>
        <v>442.90901000000002</v>
      </c>
      <c r="O17" s="58">
        <f>O19+O20+O21</f>
        <v>410.77458000000001</v>
      </c>
      <c r="P17" s="58">
        <f>P19+P20+P21</f>
        <v>357.69704999999999</v>
      </c>
      <c r="Q17" s="58">
        <f>Q18+Q25</f>
        <v>4706</v>
      </c>
      <c r="R17" s="58">
        <f>R19+R20+R21+R22+R23+R24</f>
        <v>4308.4219999999996</v>
      </c>
      <c r="S17" s="58">
        <f>S19+S20+S21+S22+S23+S24</f>
        <v>4787.1370000000006</v>
      </c>
      <c r="T17" s="58">
        <f>T19+T20+T21+T22+T23+T24</f>
        <v>4978.62248</v>
      </c>
      <c r="U17" s="58">
        <f>U19+U20+U21+U22+U23+U24</f>
        <v>5177.7673792000005</v>
      </c>
    </row>
    <row r="18" spans="1:23" ht="37.200000000000003" customHeight="1" x14ac:dyDescent="0.25">
      <c r="A18" s="267" t="s">
        <v>48</v>
      </c>
      <c r="B18" s="267" t="s">
        <v>211</v>
      </c>
      <c r="C18" s="267" t="s">
        <v>14</v>
      </c>
      <c r="D18" s="267"/>
      <c r="E18" s="352"/>
      <c r="F18" s="127" t="s">
        <v>217</v>
      </c>
      <c r="G18" s="265" t="s">
        <v>218</v>
      </c>
      <c r="H18" s="46">
        <v>159</v>
      </c>
      <c r="I18" s="267" t="s">
        <v>51</v>
      </c>
      <c r="J18" s="267" t="s">
        <v>49</v>
      </c>
      <c r="K18" s="101" t="s">
        <v>219</v>
      </c>
      <c r="L18" s="55">
        <v>244</v>
      </c>
      <c r="M18" s="58"/>
      <c r="N18" s="58"/>
      <c r="O18" s="58"/>
      <c r="P18" s="58"/>
      <c r="Q18" s="58">
        <f>SUM(Q19:Q24)</f>
        <v>4093</v>
      </c>
      <c r="R18" s="58">
        <f>5570.8+56.27071</f>
        <v>5627.07071</v>
      </c>
      <c r="S18" s="58">
        <v>5004.59</v>
      </c>
      <c r="T18" s="58">
        <v>0</v>
      </c>
      <c r="U18" s="58">
        <v>0</v>
      </c>
    </row>
    <row r="19" spans="1:23" ht="47.4" hidden="1" customHeight="1" x14ac:dyDescent="0.25">
      <c r="A19" s="267" t="s">
        <v>48</v>
      </c>
      <c r="B19" s="267" t="s">
        <v>211</v>
      </c>
      <c r="C19" s="267" t="s">
        <v>14</v>
      </c>
      <c r="D19" s="267" t="s">
        <v>8</v>
      </c>
      <c r="E19" s="267"/>
      <c r="F19" s="127" t="s">
        <v>337</v>
      </c>
      <c r="G19" s="265" t="s">
        <v>338</v>
      </c>
      <c r="H19" s="93">
        <v>154</v>
      </c>
      <c r="I19" s="323" t="s">
        <v>51</v>
      </c>
      <c r="J19" s="323" t="s">
        <v>49</v>
      </c>
      <c r="K19" s="101" t="s">
        <v>219</v>
      </c>
      <c r="L19" s="55">
        <v>244</v>
      </c>
      <c r="M19" s="114">
        <v>4.2899000000000003</v>
      </c>
      <c r="N19" s="114">
        <v>4.41737</v>
      </c>
      <c r="O19" s="114">
        <v>4.1077500000000002</v>
      </c>
      <c r="P19" s="114">
        <v>3.5769799999999998</v>
      </c>
      <c r="Q19" s="114">
        <v>405.97</v>
      </c>
      <c r="R19" s="114">
        <v>423.15699999999998</v>
      </c>
      <c r="S19" s="114">
        <v>470.17399999999998</v>
      </c>
      <c r="T19" s="64">
        <f>S19*1.04</f>
        <v>488.98095999999998</v>
      </c>
      <c r="U19" s="60">
        <f>T19*1.04</f>
        <v>508.54019840000001</v>
      </c>
      <c r="V19" s="137"/>
    </row>
    <row r="20" spans="1:23" ht="49.8" hidden="1" customHeight="1" x14ac:dyDescent="0.25">
      <c r="A20" s="267" t="s">
        <v>48</v>
      </c>
      <c r="B20" s="267" t="s">
        <v>211</v>
      </c>
      <c r="C20" s="267" t="s">
        <v>14</v>
      </c>
      <c r="D20" s="267" t="s">
        <v>9</v>
      </c>
      <c r="E20" s="267"/>
      <c r="F20" s="127" t="s">
        <v>336</v>
      </c>
      <c r="G20" s="265" t="s">
        <v>338</v>
      </c>
      <c r="H20" s="46">
        <v>154</v>
      </c>
      <c r="I20" s="267" t="s">
        <v>51</v>
      </c>
      <c r="J20" s="267" t="s">
        <v>49</v>
      </c>
      <c r="K20" s="101" t="s">
        <v>219</v>
      </c>
      <c r="L20" s="46">
        <v>244</v>
      </c>
      <c r="M20" s="114">
        <v>424.7</v>
      </c>
      <c r="N20" s="115">
        <v>437.31900000000002</v>
      </c>
      <c r="O20" s="115">
        <v>406.66683</v>
      </c>
      <c r="P20" s="115">
        <v>354.12007</v>
      </c>
      <c r="Q20" s="115">
        <v>832.98</v>
      </c>
      <c r="R20" s="115">
        <v>868.18299999999999</v>
      </c>
      <c r="S20" s="115">
        <v>964.64700000000005</v>
      </c>
      <c r="T20" s="64">
        <f t="shared" ref="T20:U24" si="3">S20*1.04</f>
        <v>1003.2328800000001</v>
      </c>
      <c r="U20" s="60">
        <f t="shared" si="3"/>
        <v>1043.3621952000001</v>
      </c>
      <c r="V20" s="137"/>
    </row>
    <row r="21" spans="1:23" ht="46.2" hidden="1" customHeight="1" x14ac:dyDescent="0.25">
      <c r="A21" s="267" t="s">
        <v>48</v>
      </c>
      <c r="B21" s="267" t="s">
        <v>211</v>
      </c>
      <c r="C21" s="267" t="s">
        <v>14</v>
      </c>
      <c r="D21" s="267" t="s">
        <v>10</v>
      </c>
      <c r="E21" s="267"/>
      <c r="F21" s="127" t="s">
        <v>335</v>
      </c>
      <c r="G21" s="265" t="s">
        <v>338</v>
      </c>
      <c r="H21" s="46">
        <v>154</v>
      </c>
      <c r="I21" s="267" t="s">
        <v>51</v>
      </c>
      <c r="J21" s="267" t="s">
        <v>49</v>
      </c>
      <c r="K21" s="101" t="s">
        <v>219</v>
      </c>
      <c r="L21" s="46">
        <v>244</v>
      </c>
      <c r="M21" s="114">
        <v>7.3821000000000003</v>
      </c>
      <c r="N21" s="115">
        <v>1.1726399999999999</v>
      </c>
      <c r="O21" s="115">
        <v>0</v>
      </c>
      <c r="P21" s="115">
        <v>0</v>
      </c>
      <c r="Q21" s="115">
        <v>536.26</v>
      </c>
      <c r="R21" s="115">
        <v>559.01599999999996</v>
      </c>
      <c r="S21" s="115">
        <v>621.12900000000002</v>
      </c>
      <c r="T21" s="64">
        <f t="shared" si="3"/>
        <v>645.9741600000001</v>
      </c>
      <c r="U21" s="60">
        <f t="shared" si="3"/>
        <v>671.8131264000001</v>
      </c>
      <c r="V21" s="138"/>
    </row>
    <row r="22" spans="1:23" ht="53.4" hidden="1" customHeight="1" x14ac:dyDescent="0.25">
      <c r="A22" s="266" t="s">
        <v>48</v>
      </c>
      <c r="B22" s="266" t="s">
        <v>211</v>
      </c>
      <c r="C22" s="267" t="s">
        <v>14</v>
      </c>
      <c r="D22" s="266" t="s">
        <v>11</v>
      </c>
      <c r="E22" s="266"/>
      <c r="F22" s="127" t="s">
        <v>334</v>
      </c>
      <c r="G22" s="265" t="s">
        <v>338</v>
      </c>
      <c r="H22" s="46">
        <v>154</v>
      </c>
      <c r="I22" s="267" t="s">
        <v>51</v>
      </c>
      <c r="J22" s="267" t="s">
        <v>49</v>
      </c>
      <c r="K22" s="101" t="s">
        <v>219</v>
      </c>
      <c r="L22" s="46">
        <v>244</v>
      </c>
      <c r="M22" s="282" t="e">
        <f>#REF!</f>
        <v>#REF!</v>
      </c>
      <c r="N22" s="282" t="e">
        <f>#REF!</f>
        <v>#REF!</v>
      </c>
      <c r="O22" s="282" t="e">
        <f>#REF!</f>
        <v>#REF!</v>
      </c>
      <c r="P22" s="282" t="e">
        <f>#REF!</f>
        <v>#REF!</v>
      </c>
      <c r="Q22" s="98">
        <v>1510.02</v>
      </c>
      <c r="R22" s="98">
        <v>1580.4960000000001</v>
      </c>
      <c r="S22" s="98">
        <v>1756.107</v>
      </c>
      <c r="T22" s="64">
        <f t="shared" si="3"/>
        <v>1826.3512800000001</v>
      </c>
      <c r="U22" s="60">
        <f t="shared" si="3"/>
        <v>1899.4053312000001</v>
      </c>
    </row>
    <row r="23" spans="1:23" ht="51.6" hidden="1" customHeight="1" x14ac:dyDescent="0.25">
      <c r="A23" s="267" t="s">
        <v>48</v>
      </c>
      <c r="B23" s="267" t="s">
        <v>211</v>
      </c>
      <c r="C23" s="267" t="s">
        <v>14</v>
      </c>
      <c r="D23" s="267" t="s">
        <v>12</v>
      </c>
      <c r="E23" s="267"/>
      <c r="F23" s="127" t="s">
        <v>333</v>
      </c>
      <c r="G23" s="265" t="s">
        <v>338</v>
      </c>
      <c r="H23" s="46">
        <v>154</v>
      </c>
      <c r="I23" s="267" t="s">
        <v>51</v>
      </c>
      <c r="J23" s="267" t="s">
        <v>49</v>
      </c>
      <c r="K23" s="101" t="s">
        <v>219</v>
      </c>
      <c r="L23" s="55">
        <v>244</v>
      </c>
      <c r="M23" s="112">
        <v>8.4333299999999998</v>
      </c>
      <c r="N23" s="112">
        <v>9.0790500000000005</v>
      </c>
      <c r="O23" s="112">
        <v>8.4274799999999992</v>
      </c>
      <c r="P23" s="112">
        <v>7.3385300000000004</v>
      </c>
      <c r="Q23" s="112">
        <v>415.02</v>
      </c>
      <c r="R23" s="112">
        <v>446.67700000000002</v>
      </c>
      <c r="S23" s="111">
        <v>496.31</v>
      </c>
      <c r="T23" s="64">
        <f t="shared" si="3"/>
        <v>516.16240000000005</v>
      </c>
      <c r="U23" s="60">
        <f t="shared" si="3"/>
        <v>536.80889600000012</v>
      </c>
    </row>
    <row r="24" spans="1:23" ht="52.2" hidden="1" customHeight="1" x14ac:dyDescent="0.25">
      <c r="A24" s="267" t="s">
        <v>48</v>
      </c>
      <c r="B24" s="267" t="s">
        <v>211</v>
      </c>
      <c r="C24" s="267" t="s">
        <v>14</v>
      </c>
      <c r="D24" s="267" t="s">
        <v>13</v>
      </c>
      <c r="E24" s="267"/>
      <c r="F24" s="127" t="s">
        <v>332</v>
      </c>
      <c r="G24" s="265" t="s">
        <v>338</v>
      </c>
      <c r="H24" s="46">
        <v>154</v>
      </c>
      <c r="I24" s="267" t="s">
        <v>51</v>
      </c>
      <c r="J24" s="267" t="s">
        <v>49</v>
      </c>
      <c r="K24" s="101" t="s">
        <v>219</v>
      </c>
      <c r="L24" s="46">
        <v>244</v>
      </c>
      <c r="M24" s="102">
        <v>834.9</v>
      </c>
      <c r="N24" s="113">
        <v>898.82500000000005</v>
      </c>
      <c r="O24" s="113">
        <v>834.31961999999999</v>
      </c>
      <c r="P24" s="113">
        <v>726.51441999999997</v>
      </c>
      <c r="Q24" s="113">
        <v>392.75</v>
      </c>
      <c r="R24" s="113">
        <v>430.89299999999997</v>
      </c>
      <c r="S24" s="269">
        <v>478.77</v>
      </c>
      <c r="T24" s="64">
        <f t="shared" si="3"/>
        <v>497.92079999999999</v>
      </c>
      <c r="U24" s="60">
        <f t="shared" si="3"/>
        <v>517.83763199999999</v>
      </c>
    </row>
    <row r="25" spans="1:23" ht="38.4" customHeight="1" x14ac:dyDescent="0.25">
      <c r="A25" s="267" t="s">
        <v>48</v>
      </c>
      <c r="B25" s="267" t="s">
        <v>211</v>
      </c>
      <c r="C25" s="267" t="s">
        <v>48</v>
      </c>
      <c r="D25" s="267"/>
      <c r="E25" s="267"/>
      <c r="F25" s="127" t="s">
        <v>346</v>
      </c>
      <c r="G25" s="265" t="s">
        <v>218</v>
      </c>
      <c r="H25" s="46">
        <v>159</v>
      </c>
      <c r="I25" s="267" t="s">
        <v>51</v>
      </c>
      <c r="J25" s="267" t="s">
        <v>49</v>
      </c>
      <c r="K25" s="101" t="s">
        <v>339</v>
      </c>
      <c r="L25" s="46">
        <v>244</v>
      </c>
      <c r="M25" s="102"/>
      <c r="N25" s="113"/>
      <c r="O25" s="113"/>
      <c r="P25" s="113"/>
      <c r="Q25" s="338">
        <f>SUM(Q26:Q32)</f>
        <v>613</v>
      </c>
      <c r="R25" s="338">
        <v>168.81972999999999</v>
      </c>
      <c r="S25" s="338">
        <f t="shared" ref="S25:U25" si="4">SUM(S26:S31)</f>
        <v>0</v>
      </c>
      <c r="T25" s="338">
        <f t="shared" si="4"/>
        <v>0</v>
      </c>
      <c r="U25" s="338">
        <f t="shared" si="4"/>
        <v>0</v>
      </c>
      <c r="V25" s="342"/>
      <c r="W25" s="325">
        <v>580.20000000000005</v>
      </c>
    </row>
    <row r="26" spans="1:23" ht="48.6" customHeight="1" x14ac:dyDescent="0.25">
      <c r="A26" s="267" t="s">
        <v>48</v>
      </c>
      <c r="B26" s="267" t="s">
        <v>211</v>
      </c>
      <c r="C26" s="267" t="s">
        <v>48</v>
      </c>
      <c r="D26" s="267" t="s">
        <v>8</v>
      </c>
      <c r="E26" s="267"/>
      <c r="F26" s="127" t="s">
        <v>340</v>
      </c>
      <c r="G26" s="265" t="s">
        <v>338</v>
      </c>
      <c r="H26" s="93">
        <v>154</v>
      </c>
      <c r="I26" s="323" t="s">
        <v>220</v>
      </c>
      <c r="J26" s="323" t="s">
        <v>50</v>
      </c>
      <c r="K26" s="101" t="s">
        <v>339</v>
      </c>
      <c r="L26" s="55">
        <v>244</v>
      </c>
      <c r="M26" s="114"/>
      <c r="N26" s="114"/>
      <c r="O26" s="114"/>
      <c r="P26" s="114"/>
      <c r="Q26" s="114">
        <v>38</v>
      </c>
      <c r="R26" s="114">
        <v>0</v>
      </c>
      <c r="S26" s="114">
        <v>0</v>
      </c>
      <c r="T26" s="64">
        <v>0</v>
      </c>
      <c r="U26" s="64">
        <v>0</v>
      </c>
      <c r="V26" s="137" t="s">
        <v>360</v>
      </c>
    </row>
    <row r="27" spans="1:23" ht="50.4" customHeight="1" x14ac:dyDescent="0.25">
      <c r="A27" s="267" t="s">
        <v>48</v>
      </c>
      <c r="B27" s="267" t="s">
        <v>211</v>
      </c>
      <c r="C27" s="267" t="s">
        <v>48</v>
      </c>
      <c r="D27" s="267" t="s">
        <v>9</v>
      </c>
      <c r="E27" s="267"/>
      <c r="F27" s="127" t="s">
        <v>341</v>
      </c>
      <c r="G27" s="265" t="s">
        <v>338</v>
      </c>
      <c r="H27" s="46">
        <v>154</v>
      </c>
      <c r="I27" s="267" t="s">
        <v>51</v>
      </c>
      <c r="J27" s="267" t="s">
        <v>49</v>
      </c>
      <c r="K27" s="101" t="s">
        <v>339</v>
      </c>
      <c r="L27" s="46">
        <v>244</v>
      </c>
      <c r="M27" s="114"/>
      <c r="N27" s="115"/>
      <c r="O27" s="115"/>
      <c r="P27" s="115"/>
      <c r="Q27" s="115">
        <v>421.8</v>
      </c>
      <c r="R27" s="115">
        <v>0</v>
      </c>
      <c r="S27" s="115">
        <v>0</v>
      </c>
      <c r="T27" s="64">
        <v>0</v>
      </c>
      <c r="U27" s="64">
        <v>0</v>
      </c>
      <c r="V27" s="137" t="s">
        <v>359</v>
      </c>
    </row>
    <row r="28" spans="1:23" ht="47.4" customHeight="1" x14ac:dyDescent="0.25">
      <c r="A28" s="266" t="s">
        <v>48</v>
      </c>
      <c r="B28" s="266" t="s">
        <v>211</v>
      </c>
      <c r="C28" s="267" t="s">
        <v>48</v>
      </c>
      <c r="D28" s="266" t="s">
        <v>10</v>
      </c>
      <c r="E28" s="266"/>
      <c r="F28" s="127" t="s">
        <v>342</v>
      </c>
      <c r="G28" s="265" t="s">
        <v>338</v>
      </c>
      <c r="H28" s="46">
        <v>154</v>
      </c>
      <c r="I28" s="267" t="s">
        <v>51</v>
      </c>
      <c r="J28" s="267" t="s">
        <v>49</v>
      </c>
      <c r="K28" s="101" t="s">
        <v>339</v>
      </c>
      <c r="L28" s="46">
        <v>244</v>
      </c>
      <c r="M28" s="114"/>
      <c r="N28" s="115"/>
      <c r="O28" s="115"/>
      <c r="P28" s="115"/>
      <c r="Q28" s="115">
        <v>16.2</v>
      </c>
      <c r="R28" s="115">
        <v>0</v>
      </c>
      <c r="S28" s="115">
        <v>0</v>
      </c>
      <c r="T28" s="64">
        <v>0</v>
      </c>
      <c r="U28" s="64">
        <v>0</v>
      </c>
      <c r="V28" s="138" t="s">
        <v>361</v>
      </c>
    </row>
    <row r="29" spans="1:23" ht="53.4" customHeight="1" x14ac:dyDescent="0.25">
      <c r="A29" s="266" t="s">
        <v>48</v>
      </c>
      <c r="B29" s="266" t="s">
        <v>211</v>
      </c>
      <c r="C29" s="267" t="s">
        <v>48</v>
      </c>
      <c r="D29" s="266" t="s">
        <v>11</v>
      </c>
      <c r="E29" s="266"/>
      <c r="F29" s="127" t="s">
        <v>343</v>
      </c>
      <c r="G29" s="265" t="s">
        <v>338</v>
      </c>
      <c r="H29" s="46">
        <v>154</v>
      </c>
      <c r="I29" s="267" t="s">
        <v>51</v>
      </c>
      <c r="J29" s="267" t="s">
        <v>49</v>
      </c>
      <c r="K29" s="101" t="s">
        <v>339</v>
      </c>
      <c r="L29" s="46">
        <v>244</v>
      </c>
      <c r="M29" s="282"/>
      <c r="N29" s="282"/>
      <c r="O29" s="282"/>
      <c r="P29" s="282"/>
      <c r="Q29" s="98">
        <v>104.2</v>
      </c>
      <c r="R29" s="98">
        <v>0</v>
      </c>
      <c r="S29" s="98">
        <v>0</v>
      </c>
      <c r="T29" s="64">
        <v>0</v>
      </c>
      <c r="U29" s="64">
        <v>0</v>
      </c>
      <c r="V29" s="41">
        <v>104.2</v>
      </c>
    </row>
    <row r="30" spans="1:23" ht="51.6" customHeight="1" x14ac:dyDescent="0.25">
      <c r="A30" s="267" t="s">
        <v>48</v>
      </c>
      <c r="B30" s="267" t="s">
        <v>211</v>
      </c>
      <c r="C30" s="267" t="s">
        <v>48</v>
      </c>
      <c r="D30" s="267" t="s">
        <v>12</v>
      </c>
      <c r="E30" s="267"/>
      <c r="F30" s="127" t="s">
        <v>344</v>
      </c>
      <c r="G30" s="265" t="s">
        <v>338</v>
      </c>
      <c r="H30" s="46">
        <v>154</v>
      </c>
      <c r="I30" s="267" t="s">
        <v>220</v>
      </c>
      <c r="J30" s="267" t="s">
        <v>50</v>
      </c>
      <c r="K30" s="101" t="s">
        <v>339</v>
      </c>
      <c r="L30" s="55">
        <v>244</v>
      </c>
      <c r="M30" s="112"/>
      <c r="N30" s="112"/>
      <c r="O30" s="112"/>
      <c r="P30" s="112"/>
      <c r="Q30" s="112">
        <v>0</v>
      </c>
      <c r="R30" s="112">
        <v>0</v>
      </c>
      <c r="S30" s="324">
        <v>0</v>
      </c>
      <c r="T30" s="64">
        <v>0</v>
      </c>
      <c r="U30" s="64">
        <v>0</v>
      </c>
    </row>
    <row r="31" spans="1:23" ht="52.2" customHeight="1" x14ac:dyDescent="0.25">
      <c r="A31" s="267" t="s">
        <v>48</v>
      </c>
      <c r="B31" s="267" t="s">
        <v>211</v>
      </c>
      <c r="C31" s="267" t="s">
        <v>48</v>
      </c>
      <c r="D31" s="267" t="s">
        <v>13</v>
      </c>
      <c r="E31" s="267"/>
      <c r="F31" s="127" t="s">
        <v>345</v>
      </c>
      <c r="G31" s="265" t="s">
        <v>338</v>
      </c>
      <c r="H31" s="46">
        <v>154</v>
      </c>
      <c r="I31" s="267" t="s">
        <v>220</v>
      </c>
      <c r="J31" s="267" t="s">
        <v>50</v>
      </c>
      <c r="K31" s="101" t="s">
        <v>339</v>
      </c>
      <c r="L31" s="46">
        <v>244</v>
      </c>
      <c r="M31" s="102"/>
      <c r="N31" s="113"/>
      <c r="O31" s="113"/>
      <c r="P31" s="113"/>
      <c r="Q31" s="113">
        <v>0</v>
      </c>
      <c r="R31" s="113">
        <v>0</v>
      </c>
      <c r="S31" s="269">
        <v>0</v>
      </c>
      <c r="T31" s="64">
        <v>0</v>
      </c>
      <c r="U31" s="64">
        <v>0</v>
      </c>
    </row>
    <row r="32" spans="1:23" ht="46.8" customHeight="1" x14ac:dyDescent="0.25">
      <c r="A32" s="345" t="s">
        <v>48</v>
      </c>
      <c r="B32" s="345" t="s">
        <v>211</v>
      </c>
      <c r="C32" s="345" t="s">
        <v>48</v>
      </c>
      <c r="D32" s="345" t="s">
        <v>128</v>
      </c>
      <c r="E32" s="349"/>
      <c r="F32" s="127" t="s">
        <v>362</v>
      </c>
      <c r="G32" s="344" t="s">
        <v>338</v>
      </c>
      <c r="H32" s="46">
        <v>154</v>
      </c>
      <c r="I32" s="345" t="s">
        <v>220</v>
      </c>
      <c r="J32" s="345" t="s">
        <v>50</v>
      </c>
      <c r="K32" s="101" t="s">
        <v>339</v>
      </c>
      <c r="L32" s="46">
        <v>244</v>
      </c>
      <c r="M32" s="63"/>
      <c r="N32" s="63"/>
      <c r="O32" s="63"/>
      <c r="P32" s="63"/>
      <c r="Q32" s="350">
        <v>32.799999999999997</v>
      </c>
      <c r="R32" s="350"/>
      <c r="S32" s="350"/>
      <c r="T32" s="350"/>
      <c r="U32" s="350"/>
      <c r="V32" s="342">
        <f>V26+V27+V28+V29</f>
        <v>580.20000000000005</v>
      </c>
    </row>
    <row r="33" spans="1:23" ht="24" customHeight="1" x14ac:dyDescent="0.25">
      <c r="A33" s="347"/>
      <c r="B33" s="347"/>
      <c r="C33" s="347"/>
      <c r="D33" s="347"/>
      <c r="E33" s="348"/>
      <c r="F33" s="343"/>
      <c r="G33" s="346"/>
      <c r="H33" s="345"/>
      <c r="I33" s="345"/>
      <c r="J33" s="345"/>
      <c r="K33" s="103"/>
      <c r="L33" s="62"/>
      <c r="M33" s="58"/>
      <c r="N33" s="58"/>
      <c r="O33" s="58"/>
      <c r="P33" s="58"/>
      <c r="Q33" s="58"/>
      <c r="R33" s="58"/>
      <c r="S33" s="58"/>
      <c r="T33" s="58"/>
      <c r="U33" s="58"/>
    </row>
    <row r="34" spans="1:23" ht="39.75" customHeight="1" x14ac:dyDescent="0.25">
      <c r="A34" s="266"/>
      <c r="B34" s="266"/>
      <c r="C34" s="266"/>
      <c r="D34" s="266"/>
      <c r="E34" s="266"/>
      <c r="F34" s="268"/>
      <c r="G34" s="270"/>
      <c r="H34" s="267"/>
      <c r="I34" s="267"/>
      <c r="J34" s="267"/>
      <c r="K34" s="132"/>
      <c r="L34" s="267"/>
      <c r="M34" s="114"/>
      <c r="N34" s="114"/>
      <c r="O34" s="120"/>
      <c r="P34" s="121"/>
      <c r="Q34" s="121"/>
      <c r="R34" s="121"/>
      <c r="S34" s="112"/>
      <c r="T34" s="112"/>
      <c r="U34" s="112"/>
    </row>
    <row r="35" spans="1:23" ht="37.5" customHeight="1" x14ac:dyDescent="0.25">
      <c r="A35" s="266" t="s">
        <v>185</v>
      </c>
      <c r="B35" s="266" t="s">
        <v>11</v>
      </c>
      <c r="C35" s="266" t="s">
        <v>14</v>
      </c>
      <c r="D35" s="266" t="s">
        <v>9</v>
      </c>
      <c r="E35" s="266"/>
      <c r="F35" s="268" t="s">
        <v>97</v>
      </c>
      <c r="G35" s="270" t="s">
        <v>99</v>
      </c>
      <c r="H35" s="267" t="s">
        <v>81</v>
      </c>
      <c r="I35" s="267" t="s">
        <v>51</v>
      </c>
      <c r="J35" s="267" t="s">
        <v>49</v>
      </c>
      <c r="K35" s="101" t="s">
        <v>191</v>
      </c>
      <c r="L35" s="62" t="s">
        <v>80</v>
      </c>
      <c r="M35" s="114">
        <v>1548</v>
      </c>
      <c r="N35" s="115">
        <v>1640.2919999999999</v>
      </c>
      <c r="O35" s="122">
        <v>1512.52422</v>
      </c>
      <c r="P35" s="123">
        <v>2529.2360399999998</v>
      </c>
      <c r="Q35" s="123">
        <v>1449.4787799999999</v>
      </c>
      <c r="R35" s="123">
        <v>1539.1624999999999</v>
      </c>
      <c r="S35" s="112">
        <v>0</v>
      </c>
      <c r="T35" s="112">
        <v>0</v>
      </c>
      <c r="U35" s="112">
        <v>0</v>
      </c>
    </row>
    <row r="36" spans="1:23" ht="37.5" customHeight="1" x14ac:dyDescent="0.25">
      <c r="A36" s="266" t="s">
        <v>185</v>
      </c>
      <c r="B36" s="266" t="s">
        <v>11</v>
      </c>
      <c r="C36" s="266" t="s">
        <v>14</v>
      </c>
      <c r="D36" s="266" t="s">
        <v>10</v>
      </c>
      <c r="E36" s="266"/>
      <c r="F36" s="268" t="s">
        <v>98</v>
      </c>
      <c r="G36" s="270" t="s">
        <v>99</v>
      </c>
      <c r="H36" s="267" t="s">
        <v>81</v>
      </c>
      <c r="I36" s="267" t="s">
        <v>51</v>
      </c>
      <c r="J36" s="267" t="s">
        <v>49</v>
      </c>
      <c r="K36" s="132" t="s">
        <v>191</v>
      </c>
      <c r="L36" s="267" t="s">
        <v>80</v>
      </c>
      <c r="M36" s="114">
        <v>17.411639999999998</v>
      </c>
      <c r="N36" s="114">
        <v>5.0653899999999998</v>
      </c>
      <c r="O36" s="112">
        <v>0</v>
      </c>
      <c r="P36" s="112">
        <v>0</v>
      </c>
      <c r="Q36" s="60">
        <v>0</v>
      </c>
      <c r="R36" s="60">
        <v>0</v>
      </c>
      <c r="S36" s="61">
        <v>0</v>
      </c>
      <c r="T36" s="61">
        <v>0</v>
      </c>
      <c r="U36" s="61">
        <v>0</v>
      </c>
    </row>
    <row r="37" spans="1:23" ht="19.8" customHeight="1" x14ac:dyDescent="0.25">
      <c r="A37" s="396" t="s">
        <v>185</v>
      </c>
      <c r="B37" s="396" t="s">
        <v>12</v>
      </c>
      <c r="C37" s="398"/>
      <c r="D37" s="398"/>
      <c r="E37" s="398"/>
      <c r="F37" s="400" t="s">
        <v>145</v>
      </c>
      <c r="G37" s="50" t="s">
        <v>79</v>
      </c>
      <c r="H37" s="262" t="s">
        <v>81</v>
      </c>
      <c r="I37" s="262" t="s">
        <v>51</v>
      </c>
      <c r="J37" s="262" t="s">
        <v>49</v>
      </c>
      <c r="K37" s="143" t="s">
        <v>192</v>
      </c>
      <c r="L37" s="262" t="s">
        <v>80</v>
      </c>
      <c r="M37" s="144">
        <f>M38</f>
        <v>448.46800000000002</v>
      </c>
      <c r="N37" s="144">
        <f t="shared" ref="N37:U37" si="5">N38</f>
        <v>469.41999000000004</v>
      </c>
      <c r="O37" s="144">
        <f t="shared" si="5"/>
        <v>466.92392000000001</v>
      </c>
      <c r="P37" s="144">
        <f t="shared" si="5"/>
        <v>377.50657000000001</v>
      </c>
      <c r="Q37" s="144">
        <f t="shared" si="5"/>
        <v>415.45334000000003</v>
      </c>
      <c r="R37" s="144">
        <f t="shared" si="5"/>
        <v>433.67804000000001</v>
      </c>
      <c r="S37" s="144">
        <f t="shared" si="5"/>
        <v>4.5102615999999998</v>
      </c>
      <c r="T37" s="144">
        <f t="shared" si="5"/>
        <v>4.6906720640000001</v>
      </c>
      <c r="U37" s="144">
        <f t="shared" si="5"/>
        <v>4.8782989465600002</v>
      </c>
    </row>
    <row r="38" spans="1:23" ht="24.6" customHeight="1" x14ac:dyDescent="0.25">
      <c r="A38" s="397"/>
      <c r="B38" s="397"/>
      <c r="C38" s="399"/>
      <c r="D38" s="399"/>
      <c r="E38" s="399"/>
      <c r="F38" s="401"/>
      <c r="G38" s="270" t="s">
        <v>99</v>
      </c>
      <c r="H38" s="267" t="s">
        <v>81</v>
      </c>
      <c r="I38" s="267" t="s">
        <v>51</v>
      </c>
      <c r="J38" s="267" t="s">
        <v>49</v>
      </c>
      <c r="K38" s="105" t="s">
        <v>192</v>
      </c>
      <c r="L38" s="267" t="s">
        <v>80</v>
      </c>
      <c r="M38" s="63">
        <f>M39+M40+M41</f>
        <v>448.46800000000002</v>
      </c>
      <c r="N38" s="63">
        <f t="shared" ref="N38:U38" si="6">N39+N40+N41</f>
        <v>469.41999000000004</v>
      </c>
      <c r="O38" s="63">
        <f t="shared" si="6"/>
        <v>466.92392000000001</v>
      </c>
      <c r="P38" s="63">
        <f t="shared" si="6"/>
        <v>377.50657000000001</v>
      </c>
      <c r="Q38" s="63">
        <f t="shared" si="6"/>
        <v>415.45334000000003</v>
      </c>
      <c r="R38" s="63">
        <f t="shared" si="6"/>
        <v>433.67804000000001</v>
      </c>
      <c r="S38" s="63">
        <f t="shared" si="6"/>
        <v>4.5102615999999998</v>
      </c>
      <c r="T38" s="63">
        <f t="shared" si="6"/>
        <v>4.6906720640000001</v>
      </c>
      <c r="U38" s="63">
        <f t="shared" si="6"/>
        <v>4.8782989465600002</v>
      </c>
    </row>
    <row r="39" spans="1:23" ht="28.8" customHeight="1" x14ac:dyDescent="0.25">
      <c r="A39" s="266" t="s">
        <v>185</v>
      </c>
      <c r="B39" s="266" t="s">
        <v>12</v>
      </c>
      <c r="C39" s="266" t="s">
        <v>14</v>
      </c>
      <c r="D39" s="266" t="s">
        <v>8</v>
      </c>
      <c r="E39" s="266"/>
      <c r="F39" s="268" t="s">
        <v>96</v>
      </c>
      <c r="G39" s="270" t="s">
        <v>99</v>
      </c>
      <c r="H39" s="267" t="s">
        <v>81</v>
      </c>
      <c r="I39" s="267" t="s">
        <v>51</v>
      </c>
      <c r="J39" s="267" t="s">
        <v>49</v>
      </c>
      <c r="K39" s="135" t="s">
        <v>193</v>
      </c>
      <c r="L39" s="62" t="s">
        <v>80</v>
      </c>
      <c r="M39" s="112">
        <v>4.3989900000000004</v>
      </c>
      <c r="N39" s="112">
        <v>4.6841400000000002</v>
      </c>
      <c r="O39" s="113">
        <v>4.3352399999999998</v>
      </c>
      <c r="P39" s="112">
        <v>3.7750699999999999</v>
      </c>
      <c r="Q39" s="112">
        <v>4.1545399999999999</v>
      </c>
      <c r="R39" s="112">
        <v>4.3367899999999997</v>
      </c>
      <c r="S39" s="112">
        <f>R39*1.04</f>
        <v>4.5102615999999998</v>
      </c>
      <c r="T39" s="61">
        <f>S39*1.04</f>
        <v>4.6906720640000001</v>
      </c>
      <c r="U39" s="61">
        <f>T39*1.04</f>
        <v>4.8782989465600002</v>
      </c>
    </row>
    <row r="40" spans="1:23" ht="40.200000000000003" customHeight="1" x14ac:dyDescent="0.25">
      <c r="A40" s="266" t="s">
        <v>185</v>
      </c>
      <c r="B40" s="266" t="s">
        <v>12</v>
      </c>
      <c r="C40" s="266" t="s">
        <v>14</v>
      </c>
      <c r="D40" s="266" t="s">
        <v>9</v>
      </c>
      <c r="E40" s="266"/>
      <c r="F40" s="268" t="s">
        <v>97</v>
      </c>
      <c r="G40" s="270" t="s">
        <v>99</v>
      </c>
      <c r="H40" s="267" t="s">
        <v>81</v>
      </c>
      <c r="I40" s="267" t="s">
        <v>51</v>
      </c>
      <c r="J40" s="267" t="s">
        <v>49</v>
      </c>
      <c r="K40" s="150" t="s">
        <v>194</v>
      </c>
      <c r="L40" s="267" t="s">
        <v>80</v>
      </c>
      <c r="M40" s="104">
        <v>435.5</v>
      </c>
      <c r="N40" s="104">
        <v>463.73</v>
      </c>
      <c r="O40" s="104">
        <v>429.18835000000001</v>
      </c>
      <c r="P40" s="104">
        <v>373.73149999999998</v>
      </c>
      <c r="Q40" s="113">
        <v>411.29880000000003</v>
      </c>
      <c r="R40" s="113">
        <v>429.34125</v>
      </c>
      <c r="S40" s="61">
        <v>0</v>
      </c>
      <c r="T40" s="61">
        <v>0</v>
      </c>
      <c r="U40" s="61">
        <v>0</v>
      </c>
      <c r="W40" s="139"/>
    </row>
    <row r="41" spans="1:23" ht="37.5" customHeight="1" x14ac:dyDescent="0.25">
      <c r="A41" s="266" t="s">
        <v>185</v>
      </c>
      <c r="B41" s="266" t="s">
        <v>12</v>
      </c>
      <c r="C41" s="266" t="s">
        <v>14</v>
      </c>
      <c r="D41" s="266" t="s">
        <v>10</v>
      </c>
      <c r="E41" s="266"/>
      <c r="F41" s="268" t="s">
        <v>98</v>
      </c>
      <c r="G41" s="270" t="s">
        <v>99</v>
      </c>
      <c r="H41" s="266" t="s">
        <v>81</v>
      </c>
      <c r="I41" s="266" t="s">
        <v>51</v>
      </c>
      <c r="J41" s="266" t="s">
        <v>49</v>
      </c>
      <c r="K41" s="135" t="s">
        <v>195</v>
      </c>
      <c r="L41" s="66" t="s">
        <v>80</v>
      </c>
      <c r="M41" s="104">
        <v>8.5690100000000005</v>
      </c>
      <c r="N41" s="104">
        <v>1.0058499999999999</v>
      </c>
      <c r="O41" s="112">
        <v>33.400329999999997</v>
      </c>
      <c r="P41" s="60">
        <v>0</v>
      </c>
      <c r="Q41" s="60">
        <v>0</v>
      </c>
      <c r="R41" s="60">
        <v>0</v>
      </c>
      <c r="S41" s="61">
        <v>0</v>
      </c>
      <c r="T41" s="61">
        <v>0</v>
      </c>
      <c r="U41" s="61">
        <v>0</v>
      </c>
      <c r="W41" s="139"/>
    </row>
    <row r="42" spans="1:23" ht="18" customHeight="1" x14ac:dyDescent="0.25">
      <c r="A42" s="396" t="s">
        <v>185</v>
      </c>
      <c r="B42" s="396" t="s">
        <v>13</v>
      </c>
      <c r="C42" s="398"/>
      <c r="D42" s="398"/>
      <c r="E42" s="398"/>
      <c r="F42" s="400" t="s">
        <v>146</v>
      </c>
      <c r="G42" s="50" t="s">
        <v>79</v>
      </c>
      <c r="H42" s="264" t="s">
        <v>81</v>
      </c>
      <c r="I42" s="264" t="s">
        <v>51</v>
      </c>
      <c r="J42" s="264" t="s">
        <v>49</v>
      </c>
      <c r="K42" s="140" t="s">
        <v>196</v>
      </c>
      <c r="L42" s="141" t="s">
        <v>80</v>
      </c>
      <c r="M42" s="142">
        <f>M43</f>
        <v>449.93282999999997</v>
      </c>
      <c r="N42" s="142">
        <f t="shared" ref="N42:U42" si="7">N43</f>
        <v>454.37272999999999</v>
      </c>
      <c r="O42" s="142">
        <f t="shared" si="7"/>
        <v>477.90646000000004</v>
      </c>
      <c r="P42" s="142">
        <f t="shared" si="7"/>
        <v>364.22519</v>
      </c>
      <c r="Q42" s="142">
        <f t="shared" si="7"/>
        <v>400.83690999999999</v>
      </c>
      <c r="R42" s="142">
        <f t="shared" si="7"/>
        <v>417.48041999999998</v>
      </c>
      <c r="S42" s="142">
        <f t="shared" si="7"/>
        <v>4.3418023999999997</v>
      </c>
      <c r="T42" s="142">
        <f t="shared" si="7"/>
        <v>4.5154744959999995</v>
      </c>
      <c r="U42" s="142">
        <f t="shared" si="7"/>
        <v>4.6960934758399997</v>
      </c>
    </row>
    <row r="43" spans="1:23" ht="27.6" customHeight="1" x14ac:dyDescent="0.25">
      <c r="A43" s="397"/>
      <c r="B43" s="397"/>
      <c r="C43" s="399"/>
      <c r="D43" s="399"/>
      <c r="E43" s="399"/>
      <c r="F43" s="401"/>
      <c r="G43" s="270" t="s">
        <v>99</v>
      </c>
      <c r="H43" s="267" t="s">
        <v>81</v>
      </c>
      <c r="I43" s="267" t="s">
        <v>51</v>
      </c>
      <c r="J43" s="267" t="s">
        <v>49</v>
      </c>
      <c r="K43" s="106" t="s">
        <v>196</v>
      </c>
      <c r="L43" s="66" t="s">
        <v>80</v>
      </c>
      <c r="M43" s="63">
        <f>M44+M45+M46</f>
        <v>449.93282999999997</v>
      </c>
      <c r="N43" s="63">
        <f t="shared" ref="N43:U43" si="8">N44+N45+N46</f>
        <v>454.37272999999999</v>
      </c>
      <c r="O43" s="63">
        <f t="shared" si="8"/>
        <v>477.90646000000004</v>
      </c>
      <c r="P43" s="63">
        <f t="shared" si="8"/>
        <v>364.22519</v>
      </c>
      <c r="Q43" s="63">
        <f t="shared" si="8"/>
        <v>400.83690999999999</v>
      </c>
      <c r="R43" s="63">
        <f t="shared" si="8"/>
        <v>417.48041999999998</v>
      </c>
      <c r="S43" s="63">
        <f t="shared" si="8"/>
        <v>4.3418023999999997</v>
      </c>
      <c r="T43" s="63">
        <f t="shared" si="8"/>
        <v>4.5154744959999995</v>
      </c>
      <c r="U43" s="63">
        <f t="shared" si="8"/>
        <v>4.6960934758399997</v>
      </c>
    </row>
    <row r="44" spans="1:23" ht="27.6" customHeight="1" x14ac:dyDescent="0.25">
      <c r="A44" s="266" t="s">
        <v>185</v>
      </c>
      <c r="B44" s="266" t="s">
        <v>13</v>
      </c>
      <c r="C44" s="266" t="s">
        <v>14</v>
      </c>
      <c r="D44" s="266" t="s">
        <v>8</v>
      </c>
      <c r="E44" s="266"/>
      <c r="F44" s="268" t="s">
        <v>96</v>
      </c>
      <c r="G44" s="270" t="s">
        <v>99</v>
      </c>
      <c r="H44" s="267" t="s">
        <v>81</v>
      </c>
      <c r="I44" s="267" t="s">
        <v>51</v>
      </c>
      <c r="J44" s="267" t="s">
        <v>49</v>
      </c>
      <c r="K44" s="136" t="s">
        <v>197</v>
      </c>
      <c r="L44" s="62" t="s">
        <v>80</v>
      </c>
      <c r="M44" s="114">
        <v>4.2828299999999997</v>
      </c>
      <c r="N44" s="114">
        <v>4.54373</v>
      </c>
      <c r="O44" s="120">
        <v>4.1827199999999998</v>
      </c>
      <c r="P44" s="121">
        <v>3.6422599999999998</v>
      </c>
      <c r="Q44" s="121">
        <v>4.0083700000000002</v>
      </c>
      <c r="R44" s="121">
        <v>4.1748099999999999</v>
      </c>
      <c r="S44" s="114">
        <f>R44*1.04</f>
        <v>4.3418023999999997</v>
      </c>
      <c r="T44" s="114">
        <f t="shared" ref="T44:U44" si="9">S44*1.04</f>
        <v>4.5154744959999995</v>
      </c>
      <c r="U44" s="114">
        <f t="shared" si="9"/>
        <v>4.6960934758399997</v>
      </c>
    </row>
    <row r="45" spans="1:23" ht="48.75" customHeight="1" x14ac:dyDescent="0.25">
      <c r="A45" s="266" t="s">
        <v>185</v>
      </c>
      <c r="B45" s="266" t="s">
        <v>13</v>
      </c>
      <c r="C45" s="266" t="s">
        <v>14</v>
      </c>
      <c r="D45" s="266" t="s">
        <v>9</v>
      </c>
      <c r="E45" s="266"/>
      <c r="F45" s="268" t="s">
        <v>97</v>
      </c>
      <c r="G45" s="270" t="s">
        <v>99</v>
      </c>
      <c r="H45" s="267" t="s">
        <v>81</v>
      </c>
      <c r="I45" s="267" t="s">
        <v>51</v>
      </c>
      <c r="J45" s="267" t="s">
        <v>49</v>
      </c>
      <c r="K45" s="151" t="s">
        <v>197</v>
      </c>
      <c r="L45" s="62" t="s">
        <v>80</v>
      </c>
      <c r="M45" s="114">
        <v>424</v>
      </c>
      <c r="N45" s="115">
        <v>449.82900000000001</v>
      </c>
      <c r="O45" s="122">
        <v>414.08870000000002</v>
      </c>
      <c r="P45" s="123">
        <v>360.58292999999998</v>
      </c>
      <c r="Q45" s="123">
        <v>396.82853999999998</v>
      </c>
      <c r="R45" s="123">
        <v>413.30561</v>
      </c>
      <c r="S45" s="115">
        <v>0</v>
      </c>
      <c r="T45" s="115">
        <v>0</v>
      </c>
      <c r="U45" s="115">
        <v>0</v>
      </c>
    </row>
    <row r="46" spans="1:23" ht="37.5" customHeight="1" x14ac:dyDescent="0.25">
      <c r="A46" s="266" t="s">
        <v>185</v>
      </c>
      <c r="B46" s="266" t="s">
        <v>13</v>
      </c>
      <c r="C46" s="266" t="s">
        <v>14</v>
      </c>
      <c r="D46" s="266" t="s">
        <v>10</v>
      </c>
      <c r="E46" s="266"/>
      <c r="F46" s="268" t="s">
        <v>98</v>
      </c>
      <c r="G46" s="270" t="s">
        <v>99</v>
      </c>
      <c r="H46" s="267" t="s">
        <v>81</v>
      </c>
      <c r="I46" s="267" t="s">
        <v>51</v>
      </c>
      <c r="J46" s="267" t="s">
        <v>49</v>
      </c>
      <c r="K46" s="136" t="s">
        <v>197</v>
      </c>
      <c r="L46" s="62" t="s">
        <v>80</v>
      </c>
      <c r="M46" s="114">
        <v>21.65</v>
      </c>
      <c r="N46" s="114">
        <v>0</v>
      </c>
      <c r="O46" s="120">
        <v>59.635039999999996</v>
      </c>
      <c r="P46" s="121">
        <v>0</v>
      </c>
      <c r="Q46" s="121">
        <v>0</v>
      </c>
      <c r="R46" s="121">
        <v>0</v>
      </c>
      <c r="S46" s="114">
        <v>0</v>
      </c>
      <c r="T46" s="114">
        <v>0</v>
      </c>
      <c r="U46" s="114">
        <v>0</v>
      </c>
    </row>
    <row r="47" spans="1:23" x14ac:dyDescent="0.25">
      <c r="I47" s="67"/>
      <c r="K47" s="67"/>
    </row>
    <row r="48" spans="1:23" x14ac:dyDescent="0.25">
      <c r="F48" s="131"/>
    </row>
  </sheetData>
  <mergeCells count="37">
    <mergeCell ref="C16:C17"/>
    <mergeCell ref="D16:D17"/>
    <mergeCell ref="E16:E17"/>
    <mergeCell ref="F42:F43"/>
    <mergeCell ref="A37:A38"/>
    <mergeCell ref="B37:B38"/>
    <mergeCell ref="C37:C38"/>
    <mergeCell ref="D37:D38"/>
    <mergeCell ref="E37:E38"/>
    <mergeCell ref="F37:F38"/>
    <mergeCell ref="A42:A43"/>
    <mergeCell ref="B42:B43"/>
    <mergeCell ref="C42:C43"/>
    <mergeCell ref="D42:D43"/>
    <mergeCell ref="E42:E43"/>
    <mergeCell ref="F16:F17"/>
    <mergeCell ref="A14:A15"/>
    <mergeCell ref="B14:B15"/>
    <mergeCell ref="C14:C15"/>
    <mergeCell ref="D14:D15"/>
    <mergeCell ref="E14:E15"/>
    <mergeCell ref="A16:A17"/>
    <mergeCell ref="B16:B17"/>
    <mergeCell ref="Q6:U6"/>
    <mergeCell ref="Q1:U1"/>
    <mergeCell ref="Q2:U2"/>
    <mergeCell ref="Q3:U3"/>
    <mergeCell ref="K4:U4"/>
    <mergeCell ref="G5:U5"/>
    <mergeCell ref="F14:F15"/>
    <mergeCell ref="A8:U8"/>
    <mergeCell ref="A9:U9"/>
    <mergeCell ref="A11:E11"/>
    <mergeCell ref="F11:F12"/>
    <mergeCell ref="G11:G12"/>
    <mergeCell ref="H11:L11"/>
    <mergeCell ref="M11:U11"/>
  </mergeCells>
  <phoneticPr fontId="21" type="noConversion"/>
  <pageMargins left="0.59055118110236227" right="0.59055118110236227" top="0.35433070866141736" bottom="0.43307086614173229" header="0.31496062992125984" footer="0.31496062992125984"/>
  <pageSetup paperSize="9" scale="59" fitToHeight="6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398D-E864-4760-A5E0-48EFF8514A77}">
  <sheetPr>
    <tabColor rgb="FF99FFCC"/>
    <pageSetUpPr fitToPage="1"/>
  </sheetPr>
  <dimension ref="A1:N75"/>
  <sheetViews>
    <sheetView view="pageBreakPreview" zoomScaleNormal="100" zoomScaleSheetLayoutView="100" workbookViewId="0">
      <pane xSplit="4" ySplit="12" topLeftCell="E13" activePane="bottomRight" state="frozen"/>
      <selection pane="topRight" activeCell="E1" sqref="E1"/>
      <selection pane="bottomLeft" activeCell="A11" sqref="A11"/>
      <selection pane="bottomRight" activeCell="L17" sqref="L17"/>
    </sheetView>
  </sheetViews>
  <sheetFormatPr defaultColWidth="9.109375" defaultRowHeight="14.4" x14ac:dyDescent="0.3"/>
  <cols>
    <col min="1" max="1" width="4.6640625" style="36" customWidth="1"/>
    <col min="2" max="2" width="4.5546875" style="36" customWidth="1"/>
    <col min="3" max="3" width="22" style="36" customWidth="1"/>
    <col min="4" max="4" width="43.109375" style="36" customWidth="1"/>
    <col min="5" max="5" width="11.5546875" style="36" customWidth="1"/>
    <col min="6" max="8" width="9.6640625" style="36" hidden="1" customWidth="1"/>
    <col min="9" max="9" width="9.6640625" style="68" hidden="1" customWidth="1"/>
    <col min="10" max="12" width="9.109375" style="36" customWidth="1"/>
    <col min="13" max="253" width="9.109375" style="36"/>
    <col min="254" max="254" width="4.6640625" style="36" customWidth="1"/>
    <col min="255" max="255" width="4.5546875" style="36" customWidth="1"/>
    <col min="256" max="256" width="22" style="36" customWidth="1"/>
    <col min="257" max="257" width="43.109375" style="36" customWidth="1"/>
    <col min="258" max="258" width="11.5546875" style="36" customWidth="1"/>
    <col min="259" max="262" width="0" style="36" hidden="1" customWidth="1"/>
    <col min="263" max="265" width="9.6640625" style="36" customWidth="1"/>
    <col min="266" max="509" width="9.109375" style="36"/>
    <col min="510" max="510" width="4.6640625" style="36" customWidth="1"/>
    <col min="511" max="511" width="4.5546875" style="36" customWidth="1"/>
    <col min="512" max="512" width="22" style="36" customWidth="1"/>
    <col min="513" max="513" width="43.109375" style="36" customWidth="1"/>
    <col min="514" max="514" width="11.5546875" style="36" customWidth="1"/>
    <col min="515" max="518" width="0" style="36" hidden="1" customWidth="1"/>
    <col min="519" max="521" width="9.6640625" style="36" customWidth="1"/>
    <col min="522" max="765" width="9.109375" style="36"/>
    <col min="766" max="766" width="4.6640625" style="36" customWidth="1"/>
    <col min="767" max="767" width="4.5546875" style="36" customWidth="1"/>
    <col min="768" max="768" width="22" style="36" customWidth="1"/>
    <col min="769" max="769" width="43.109375" style="36" customWidth="1"/>
    <col min="770" max="770" width="11.5546875" style="36" customWidth="1"/>
    <col min="771" max="774" width="0" style="36" hidden="1" customWidth="1"/>
    <col min="775" max="777" width="9.6640625" style="36" customWidth="1"/>
    <col min="778" max="1021" width="9.109375" style="36"/>
    <col min="1022" max="1022" width="4.6640625" style="36" customWidth="1"/>
    <col min="1023" max="1023" width="4.5546875" style="36" customWidth="1"/>
    <col min="1024" max="1024" width="22" style="36" customWidth="1"/>
    <col min="1025" max="1025" width="43.109375" style="36" customWidth="1"/>
    <col min="1026" max="1026" width="11.5546875" style="36" customWidth="1"/>
    <col min="1027" max="1030" width="0" style="36" hidden="1" customWidth="1"/>
    <col min="1031" max="1033" width="9.6640625" style="36" customWidth="1"/>
    <col min="1034" max="1277" width="9.109375" style="36"/>
    <col min="1278" max="1278" width="4.6640625" style="36" customWidth="1"/>
    <col min="1279" max="1279" width="4.5546875" style="36" customWidth="1"/>
    <col min="1280" max="1280" width="22" style="36" customWidth="1"/>
    <col min="1281" max="1281" width="43.109375" style="36" customWidth="1"/>
    <col min="1282" max="1282" width="11.5546875" style="36" customWidth="1"/>
    <col min="1283" max="1286" width="0" style="36" hidden="1" customWidth="1"/>
    <col min="1287" max="1289" width="9.6640625" style="36" customWidth="1"/>
    <col min="1290" max="1533" width="9.109375" style="36"/>
    <col min="1534" max="1534" width="4.6640625" style="36" customWidth="1"/>
    <col min="1535" max="1535" width="4.5546875" style="36" customWidth="1"/>
    <col min="1536" max="1536" width="22" style="36" customWidth="1"/>
    <col min="1537" max="1537" width="43.109375" style="36" customWidth="1"/>
    <col min="1538" max="1538" width="11.5546875" style="36" customWidth="1"/>
    <col min="1539" max="1542" width="0" style="36" hidden="1" customWidth="1"/>
    <col min="1543" max="1545" width="9.6640625" style="36" customWidth="1"/>
    <col min="1546" max="1789" width="9.109375" style="36"/>
    <col min="1790" max="1790" width="4.6640625" style="36" customWidth="1"/>
    <col min="1791" max="1791" width="4.5546875" style="36" customWidth="1"/>
    <col min="1792" max="1792" width="22" style="36" customWidth="1"/>
    <col min="1793" max="1793" width="43.109375" style="36" customWidth="1"/>
    <col min="1794" max="1794" width="11.5546875" style="36" customWidth="1"/>
    <col min="1795" max="1798" width="0" style="36" hidden="1" customWidth="1"/>
    <col min="1799" max="1801" width="9.6640625" style="36" customWidth="1"/>
    <col min="1802" max="2045" width="9.109375" style="36"/>
    <col min="2046" max="2046" width="4.6640625" style="36" customWidth="1"/>
    <col min="2047" max="2047" width="4.5546875" style="36" customWidth="1"/>
    <col min="2048" max="2048" width="22" style="36" customWidth="1"/>
    <col min="2049" max="2049" width="43.109375" style="36" customWidth="1"/>
    <col min="2050" max="2050" width="11.5546875" style="36" customWidth="1"/>
    <col min="2051" max="2054" width="0" style="36" hidden="1" customWidth="1"/>
    <col min="2055" max="2057" width="9.6640625" style="36" customWidth="1"/>
    <col min="2058" max="2301" width="9.109375" style="36"/>
    <col min="2302" max="2302" width="4.6640625" style="36" customWidth="1"/>
    <col min="2303" max="2303" width="4.5546875" style="36" customWidth="1"/>
    <col min="2304" max="2304" width="22" style="36" customWidth="1"/>
    <col min="2305" max="2305" width="43.109375" style="36" customWidth="1"/>
    <col min="2306" max="2306" width="11.5546875" style="36" customWidth="1"/>
    <col min="2307" max="2310" width="0" style="36" hidden="1" customWidth="1"/>
    <col min="2311" max="2313" width="9.6640625" style="36" customWidth="1"/>
    <col min="2314" max="2557" width="9.109375" style="36"/>
    <col min="2558" max="2558" width="4.6640625" style="36" customWidth="1"/>
    <col min="2559" max="2559" width="4.5546875" style="36" customWidth="1"/>
    <col min="2560" max="2560" width="22" style="36" customWidth="1"/>
    <col min="2561" max="2561" width="43.109375" style="36" customWidth="1"/>
    <col min="2562" max="2562" width="11.5546875" style="36" customWidth="1"/>
    <col min="2563" max="2566" width="0" style="36" hidden="1" customWidth="1"/>
    <col min="2567" max="2569" width="9.6640625" style="36" customWidth="1"/>
    <col min="2570" max="2813" width="9.109375" style="36"/>
    <col min="2814" max="2814" width="4.6640625" style="36" customWidth="1"/>
    <col min="2815" max="2815" width="4.5546875" style="36" customWidth="1"/>
    <col min="2816" max="2816" width="22" style="36" customWidth="1"/>
    <col min="2817" max="2817" width="43.109375" style="36" customWidth="1"/>
    <col min="2818" max="2818" width="11.5546875" style="36" customWidth="1"/>
    <col min="2819" max="2822" width="0" style="36" hidden="1" customWidth="1"/>
    <col min="2823" max="2825" width="9.6640625" style="36" customWidth="1"/>
    <col min="2826" max="3069" width="9.109375" style="36"/>
    <col min="3070" max="3070" width="4.6640625" style="36" customWidth="1"/>
    <col min="3071" max="3071" width="4.5546875" style="36" customWidth="1"/>
    <col min="3072" max="3072" width="22" style="36" customWidth="1"/>
    <col min="3073" max="3073" width="43.109375" style="36" customWidth="1"/>
    <col min="3074" max="3074" width="11.5546875" style="36" customWidth="1"/>
    <col min="3075" max="3078" width="0" style="36" hidden="1" customWidth="1"/>
    <col min="3079" max="3081" width="9.6640625" style="36" customWidth="1"/>
    <col min="3082" max="3325" width="9.109375" style="36"/>
    <col min="3326" max="3326" width="4.6640625" style="36" customWidth="1"/>
    <col min="3327" max="3327" width="4.5546875" style="36" customWidth="1"/>
    <col min="3328" max="3328" width="22" style="36" customWidth="1"/>
    <col min="3329" max="3329" width="43.109375" style="36" customWidth="1"/>
    <col min="3330" max="3330" width="11.5546875" style="36" customWidth="1"/>
    <col min="3331" max="3334" width="0" style="36" hidden="1" customWidth="1"/>
    <col min="3335" max="3337" width="9.6640625" style="36" customWidth="1"/>
    <col min="3338" max="3581" width="9.109375" style="36"/>
    <col min="3582" max="3582" width="4.6640625" style="36" customWidth="1"/>
    <col min="3583" max="3583" width="4.5546875" style="36" customWidth="1"/>
    <col min="3584" max="3584" width="22" style="36" customWidth="1"/>
    <col min="3585" max="3585" width="43.109375" style="36" customWidth="1"/>
    <col min="3586" max="3586" width="11.5546875" style="36" customWidth="1"/>
    <col min="3587" max="3590" width="0" style="36" hidden="1" customWidth="1"/>
    <col min="3591" max="3593" width="9.6640625" style="36" customWidth="1"/>
    <col min="3594" max="3837" width="9.109375" style="36"/>
    <col min="3838" max="3838" width="4.6640625" style="36" customWidth="1"/>
    <col min="3839" max="3839" width="4.5546875" style="36" customWidth="1"/>
    <col min="3840" max="3840" width="22" style="36" customWidth="1"/>
    <col min="3841" max="3841" width="43.109375" style="36" customWidth="1"/>
    <col min="3842" max="3842" width="11.5546875" style="36" customWidth="1"/>
    <col min="3843" max="3846" width="0" style="36" hidden="1" customWidth="1"/>
    <col min="3847" max="3849" width="9.6640625" style="36" customWidth="1"/>
    <col min="3850" max="4093" width="9.109375" style="36"/>
    <col min="4094" max="4094" width="4.6640625" style="36" customWidth="1"/>
    <col min="4095" max="4095" width="4.5546875" style="36" customWidth="1"/>
    <col min="4096" max="4096" width="22" style="36" customWidth="1"/>
    <col min="4097" max="4097" width="43.109375" style="36" customWidth="1"/>
    <col min="4098" max="4098" width="11.5546875" style="36" customWidth="1"/>
    <col min="4099" max="4102" width="0" style="36" hidden="1" customWidth="1"/>
    <col min="4103" max="4105" width="9.6640625" style="36" customWidth="1"/>
    <col min="4106" max="4349" width="9.109375" style="36"/>
    <col min="4350" max="4350" width="4.6640625" style="36" customWidth="1"/>
    <col min="4351" max="4351" width="4.5546875" style="36" customWidth="1"/>
    <col min="4352" max="4352" width="22" style="36" customWidth="1"/>
    <col min="4353" max="4353" width="43.109375" style="36" customWidth="1"/>
    <col min="4354" max="4354" width="11.5546875" style="36" customWidth="1"/>
    <col min="4355" max="4358" width="0" style="36" hidden="1" customWidth="1"/>
    <col min="4359" max="4361" width="9.6640625" style="36" customWidth="1"/>
    <col min="4362" max="4605" width="9.109375" style="36"/>
    <col min="4606" max="4606" width="4.6640625" style="36" customWidth="1"/>
    <col min="4607" max="4607" width="4.5546875" style="36" customWidth="1"/>
    <col min="4608" max="4608" width="22" style="36" customWidth="1"/>
    <col min="4609" max="4609" width="43.109375" style="36" customWidth="1"/>
    <col min="4610" max="4610" width="11.5546875" style="36" customWidth="1"/>
    <col min="4611" max="4614" width="0" style="36" hidden="1" customWidth="1"/>
    <col min="4615" max="4617" width="9.6640625" style="36" customWidth="1"/>
    <col min="4618" max="4861" width="9.109375" style="36"/>
    <col min="4862" max="4862" width="4.6640625" style="36" customWidth="1"/>
    <col min="4863" max="4863" width="4.5546875" style="36" customWidth="1"/>
    <col min="4864" max="4864" width="22" style="36" customWidth="1"/>
    <col min="4865" max="4865" width="43.109375" style="36" customWidth="1"/>
    <col min="4866" max="4866" width="11.5546875" style="36" customWidth="1"/>
    <col min="4867" max="4870" width="0" style="36" hidden="1" customWidth="1"/>
    <col min="4871" max="4873" width="9.6640625" style="36" customWidth="1"/>
    <col min="4874" max="5117" width="9.109375" style="36"/>
    <col min="5118" max="5118" width="4.6640625" style="36" customWidth="1"/>
    <col min="5119" max="5119" width="4.5546875" style="36" customWidth="1"/>
    <col min="5120" max="5120" width="22" style="36" customWidth="1"/>
    <col min="5121" max="5121" width="43.109375" style="36" customWidth="1"/>
    <col min="5122" max="5122" width="11.5546875" style="36" customWidth="1"/>
    <col min="5123" max="5126" width="0" style="36" hidden="1" customWidth="1"/>
    <col min="5127" max="5129" width="9.6640625" style="36" customWidth="1"/>
    <col min="5130" max="5373" width="9.109375" style="36"/>
    <col min="5374" max="5374" width="4.6640625" style="36" customWidth="1"/>
    <col min="5375" max="5375" width="4.5546875" style="36" customWidth="1"/>
    <col min="5376" max="5376" width="22" style="36" customWidth="1"/>
    <col min="5377" max="5377" width="43.109375" style="36" customWidth="1"/>
    <col min="5378" max="5378" width="11.5546875" style="36" customWidth="1"/>
    <col min="5379" max="5382" width="0" style="36" hidden="1" customWidth="1"/>
    <col min="5383" max="5385" width="9.6640625" style="36" customWidth="1"/>
    <col min="5386" max="5629" width="9.109375" style="36"/>
    <col min="5630" max="5630" width="4.6640625" style="36" customWidth="1"/>
    <col min="5631" max="5631" width="4.5546875" style="36" customWidth="1"/>
    <col min="5632" max="5632" width="22" style="36" customWidth="1"/>
    <col min="5633" max="5633" width="43.109375" style="36" customWidth="1"/>
    <col min="5634" max="5634" width="11.5546875" style="36" customWidth="1"/>
    <col min="5635" max="5638" width="0" style="36" hidden="1" customWidth="1"/>
    <col min="5639" max="5641" width="9.6640625" style="36" customWidth="1"/>
    <col min="5642" max="5885" width="9.109375" style="36"/>
    <col min="5886" max="5886" width="4.6640625" style="36" customWidth="1"/>
    <col min="5887" max="5887" width="4.5546875" style="36" customWidth="1"/>
    <col min="5888" max="5888" width="22" style="36" customWidth="1"/>
    <col min="5889" max="5889" width="43.109375" style="36" customWidth="1"/>
    <col min="5890" max="5890" width="11.5546875" style="36" customWidth="1"/>
    <col min="5891" max="5894" width="0" style="36" hidden="1" customWidth="1"/>
    <col min="5895" max="5897" width="9.6640625" style="36" customWidth="1"/>
    <col min="5898" max="6141" width="9.109375" style="36"/>
    <col min="6142" max="6142" width="4.6640625" style="36" customWidth="1"/>
    <col min="6143" max="6143" width="4.5546875" style="36" customWidth="1"/>
    <col min="6144" max="6144" width="22" style="36" customWidth="1"/>
    <col min="6145" max="6145" width="43.109375" style="36" customWidth="1"/>
    <col min="6146" max="6146" width="11.5546875" style="36" customWidth="1"/>
    <col min="6147" max="6150" width="0" style="36" hidden="1" customWidth="1"/>
    <col min="6151" max="6153" width="9.6640625" style="36" customWidth="1"/>
    <col min="6154" max="6397" width="9.109375" style="36"/>
    <col min="6398" max="6398" width="4.6640625" style="36" customWidth="1"/>
    <col min="6399" max="6399" width="4.5546875" style="36" customWidth="1"/>
    <col min="6400" max="6400" width="22" style="36" customWidth="1"/>
    <col min="6401" max="6401" width="43.109375" style="36" customWidth="1"/>
    <col min="6402" max="6402" width="11.5546875" style="36" customWidth="1"/>
    <col min="6403" max="6406" width="0" style="36" hidden="1" customWidth="1"/>
    <col min="6407" max="6409" width="9.6640625" style="36" customWidth="1"/>
    <col min="6410" max="6653" width="9.109375" style="36"/>
    <col min="6654" max="6654" width="4.6640625" style="36" customWidth="1"/>
    <col min="6655" max="6655" width="4.5546875" style="36" customWidth="1"/>
    <col min="6656" max="6656" width="22" style="36" customWidth="1"/>
    <col min="6657" max="6657" width="43.109375" style="36" customWidth="1"/>
    <col min="6658" max="6658" width="11.5546875" style="36" customWidth="1"/>
    <col min="6659" max="6662" width="0" style="36" hidden="1" customWidth="1"/>
    <col min="6663" max="6665" width="9.6640625" style="36" customWidth="1"/>
    <col min="6666" max="6909" width="9.109375" style="36"/>
    <col min="6910" max="6910" width="4.6640625" style="36" customWidth="1"/>
    <col min="6911" max="6911" width="4.5546875" style="36" customWidth="1"/>
    <col min="6912" max="6912" width="22" style="36" customWidth="1"/>
    <col min="6913" max="6913" width="43.109375" style="36" customWidth="1"/>
    <col min="6914" max="6914" width="11.5546875" style="36" customWidth="1"/>
    <col min="6915" max="6918" width="0" style="36" hidden="1" customWidth="1"/>
    <col min="6919" max="6921" width="9.6640625" style="36" customWidth="1"/>
    <col min="6922" max="7165" width="9.109375" style="36"/>
    <col min="7166" max="7166" width="4.6640625" style="36" customWidth="1"/>
    <col min="7167" max="7167" width="4.5546875" style="36" customWidth="1"/>
    <col min="7168" max="7168" width="22" style="36" customWidth="1"/>
    <col min="7169" max="7169" width="43.109375" style="36" customWidth="1"/>
    <col min="7170" max="7170" width="11.5546875" style="36" customWidth="1"/>
    <col min="7171" max="7174" width="0" style="36" hidden="1" customWidth="1"/>
    <col min="7175" max="7177" width="9.6640625" style="36" customWidth="1"/>
    <col min="7178" max="7421" width="9.109375" style="36"/>
    <col min="7422" max="7422" width="4.6640625" style="36" customWidth="1"/>
    <col min="7423" max="7423" width="4.5546875" style="36" customWidth="1"/>
    <col min="7424" max="7424" width="22" style="36" customWidth="1"/>
    <col min="7425" max="7425" width="43.109375" style="36" customWidth="1"/>
    <col min="7426" max="7426" width="11.5546875" style="36" customWidth="1"/>
    <col min="7427" max="7430" width="0" style="36" hidden="1" customWidth="1"/>
    <col min="7431" max="7433" width="9.6640625" style="36" customWidth="1"/>
    <col min="7434" max="7677" width="9.109375" style="36"/>
    <col min="7678" max="7678" width="4.6640625" style="36" customWidth="1"/>
    <col min="7679" max="7679" width="4.5546875" style="36" customWidth="1"/>
    <col min="7680" max="7680" width="22" style="36" customWidth="1"/>
    <col min="7681" max="7681" width="43.109375" style="36" customWidth="1"/>
    <col min="7682" max="7682" width="11.5546875" style="36" customWidth="1"/>
    <col min="7683" max="7686" width="0" style="36" hidden="1" customWidth="1"/>
    <col min="7687" max="7689" width="9.6640625" style="36" customWidth="1"/>
    <col min="7690" max="7933" width="9.109375" style="36"/>
    <col min="7934" max="7934" width="4.6640625" style="36" customWidth="1"/>
    <col min="7935" max="7935" width="4.5546875" style="36" customWidth="1"/>
    <col min="7936" max="7936" width="22" style="36" customWidth="1"/>
    <col min="7937" max="7937" width="43.109375" style="36" customWidth="1"/>
    <col min="7938" max="7938" width="11.5546875" style="36" customWidth="1"/>
    <col min="7939" max="7942" width="0" style="36" hidden="1" customWidth="1"/>
    <col min="7943" max="7945" width="9.6640625" style="36" customWidth="1"/>
    <col min="7946" max="8189" width="9.109375" style="36"/>
    <col min="8190" max="8190" width="4.6640625" style="36" customWidth="1"/>
    <col min="8191" max="8191" width="4.5546875" style="36" customWidth="1"/>
    <col min="8192" max="8192" width="22" style="36" customWidth="1"/>
    <col min="8193" max="8193" width="43.109375" style="36" customWidth="1"/>
    <col min="8194" max="8194" width="11.5546875" style="36" customWidth="1"/>
    <col min="8195" max="8198" width="0" style="36" hidden="1" customWidth="1"/>
    <col min="8199" max="8201" width="9.6640625" style="36" customWidth="1"/>
    <col min="8202" max="8445" width="9.109375" style="36"/>
    <col min="8446" max="8446" width="4.6640625" style="36" customWidth="1"/>
    <col min="8447" max="8447" width="4.5546875" style="36" customWidth="1"/>
    <col min="8448" max="8448" width="22" style="36" customWidth="1"/>
    <col min="8449" max="8449" width="43.109375" style="36" customWidth="1"/>
    <col min="8450" max="8450" width="11.5546875" style="36" customWidth="1"/>
    <col min="8451" max="8454" width="0" style="36" hidden="1" customWidth="1"/>
    <col min="8455" max="8457" width="9.6640625" style="36" customWidth="1"/>
    <col min="8458" max="8701" width="9.109375" style="36"/>
    <col min="8702" max="8702" width="4.6640625" style="36" customWidth="1"/>
    <col min="8703" max="8703" width="4.5546875" style="36" customWidth="1"/>
    <col min="8704" max="8704" width="22" style="36" customWidth="1"/>
    <col min="8705" max="8705" width="43.109375" style="36" customWidth="1"/>
    <col min="8706" max="8706" width="11.5546875" style="36" customWidth="1"/>
    <col min="8707" max="8710" width="0" style="36" hidden="1" customWidth="1"/>
    <col min="8711" max="8713" width="9.6640625" style="36" customWidth="1"/>
    <col min="8714" max="8957" width="9.109375" style="36"/>
    <col min="8958" max="8958" width="4.6640625" style="36" customWidth="1"/>
    <col min="8959" max="8959" width="4.5546875" style="36" customWidth="1"/>
    <col min="8960" max="8960" width="22" style="36" customWidth="1"/>
    <col min="8961" max="8961" width="43.109375" style="36" customWidth="1"/>
    <col min="8962" max="8962" width="11.5546875" style="36" customWidth="1"/>
    <col min="8963" max="8966" width="0" style="36" hidden="1" customWidth="1"/>
    <col min="8967" max="8969" width="9.6640625" style="36" customWidth="1"/>
    <col min="8970" max="9213" width="9.109375" style="36"/>
    <col min="9214" max="9214" width="4.6640625" style="36" customWidth="1"/>
    <col min="9215" max="9215" width="4.5546875" style="36" customWidth="1"/>
    <col min="9216" max="9216" width="22" style="36" customWidth="1"/>
    <col min="9217" max="9217" width="43.109375" style="36" customWidth="1"/>
    <col min="9218" max="9218" width="11.5546875" style="36" customWidth="1"/>
    <col min="9219" max="9222" width="0" style="36" hidden="1" customWidth="1"/>
    <col min="9223" max="9225" width="9.6640625" style="36" customWidth="1"/>
    <col min="9226" max="9469" width="9.109375" style="36"/>
    <col min="9470" max="9470" width="4.6640625" style="36" customWidth="1"/>
    <col min="9471" max="9471" width="4.5546875" style="36" customWidth="1"/>
    <col min="9472" max="9472" width="22" style="36" customWidth="1"/>
    <col min="9473" max="9473" width="43.109375" style="36" customWidth="1"/>
    <col min="9474" max="9474" width="11.5546875" style="36" customWidth="1"/>
    <col min="9475" max="9478" width="0" style="36" hidden="1" customWidth="1"/>
    <col min="9479" max="9481" width="9.6640625" style="36" customWidth="1"/>
    <col min="9482" max="9725" width="9.109375" style="36"/>
    <col min="9726" max="9726" width="4.6640625" style="36" customWidth="1"/>
    <col min="9727" max="9727" width="4.5546875" style="36" customWidth="1"/>
    <col min="9728" max="9728" width="22" style="36" customWidth="1"/>
    <col min="9729" max="9729" width="43.109375" style="36" customWidth="1"/>
    <col min="9730" max="9730" width="11.5546875" style="36" customWidth="1"/>
    <col min="9731" max="9734" width="0" style="36" hidden="1" customWidth="1"/>
    <col min="9735" max="9737" width="9.6640625" style="36" customWidth="1"/>
    <col min="9738" max="9981" width="9.109375" style="36"/>
    <col min="9982" max="9982" width="4.6640625" style="36" customWidth="1"/>
    <col min="9983" max="9983" width="4.5546875" style="36" customWidth="1"/>
    <col min="9984" max="9984" width="22" style="36" customWidth="1"/>
    <col min="9985" max="9985" width="43.109375" style="36" customWidth="1"/>
    <col min="9986" max="9986" width="11.5546875" style="36" customWidth="1"/>
    <col min="9987" max="9990" width="0" style="36" hidden="1" customWidth="1"/>
    <col min="9991" max="9993" width="9.6640625" style="36" customWidth="1"/>
    <col min="9994" max="10237" width="9.109375" style="36"/>
    <col min="10238" max="10238" width="4.6640625" style="36" customWidth="1"/>
    <col min="10239" max="10239" width="4.5546875" style="36" customWidth="1"/>
    <col min="10240" max="10240" width="22" style="36" customWidth="1"/>
    <col min="10241" max="10241" width="43.109375" style="36" customWidth="1"/>
    <col min="10242" max="10242" width="11.5546875" style="36" customWidth="1"/>
    <col min="10243" max="10246" width="0" style="36" hidden="1" customWidth="1"/>
    <col min="10247" max="10249" width="9.6640625" style="36" customWidth="1"/>
    <col min="10250" max="10493" width="9.109375" style="36"/>
    <col min="10494" max="10494" width="4.6640625" style="36" customWidth="1"/>
    <col min="10495" max="10495" width="4.5546875" style="36" customWidth="1"/>
    <col min="10496" max="10496" width="22" style="36" customWidth="1"/>
    <col min="10497" max="10497" width="43.109375" style="36" customWidth="1"/>
    <col min="10498" max="10498" width="11.5546875" style="36" customWidth="1"/>
    <col min="10499" max="10502" width="0" style="36" hidden="1" customWidth="1"/>
    <col min="10503" max="10505" width="9.6640625" style="36" customWidth="1"/>
    <col min="10506" max="10749" width="9.109375" style="36"/>
    <col min="10750" max="10750" width="4.6640625" style="36" customWidth="1"/>
    <col min="10751" max="10751" width="4.5546875" style="36" customWidth="1"/>
    <col min="10752" max="10752" width="22" style="36" customWidth="1"/>
    <col min="10753" max="10753" width="43.109375" style="36" customWidth="1"/>
    <col min="10754" max="10754" width="11.5546875" style="36" customWidth="1"/>
    <col min="10755" max="10758" width="0" style="36" hidden="1" customWidth="1"/>
    <col min="10759" max="10761" width="9.6640625" style="36" customWidth="1"/>
    <col min="10762" max="11005" width="9.109375" style="36"/>
    <col min="11006" max="11006" width="4.6640625" style="36" customWidth="1"/>
    <col min="11007" max="11007" width="4.5546875" style="36" customWidth="1"/>
    <col min="11008" max="11008" width="22" style="36" customWidth="1"/>
    <col min="11009" max="11009" width="43.109375" style="36" customWidth="1"/>
    <col min="11010" max="11010" width="11.5546875" style="36" customWidth="1"/>
    <col min="11011" max="11014" width="0" style="36" hidden="1" customWidth="1"/>
    <col min="11015" max="11017" width="9.6640625" style="36" customWidth="1"/>
    <col min="11018" max="11261" width="9.109375" style="36"/>
    <col min="11262" max="11262" width="4.6640625" style="36" customWidth="1"/>
    <col min="11263" max="11263" width="4.5546875" style="36" customWidth="1"/>
    <col min="11264" max="11264" width="22" style="36" customWidth="1"/>
    <col min="11265" max="11265" width="43.109375" style="36" customWidth="1"/>
    <col min="11266" max="11266" width="11.5546875" style="36" customWidth="1"/>
    <col min="11267" max="11270" width="0" style="36" hidden="1" customWidth="1"/>
    <col min="11271" max="11273" width="9.6640625" style="36" customWidth="1"/>
    <col min="11274" max="11517" width="9.109375" style="36"/>
    <col min="11518" max="11518" width="4.6640625" style="36" customWidth="1"/>
    <col min="11519" max="11519" width="4.5546875" style="36" customWidth="1"/>
    <col min="11520" max="11520" width="22" style="36" customWidth="1"/>
    <col min="11521" max="11521" width="43.109375" style="36" customWidth="1"/>
    <col min="11522" max="11522" width="11.5546875" style="36" customWidth="1"/>
    <col min="11523" max="11526" width="0" style="36" hidden="1" customWidth="1"/>
    <col min="11527" max="11529" width="9.6640625" style="36" customWidth="1"/>
    <col min="11530" max="11773" width="9.109375" style="36"/>
    <col min="11774" max="11774" width="4.6640625" style="36" customWidth="1"/>
    <col min="11775" max="11775" width="4.5546875" style="36" customWidth="1"/>
    <col min="11776" max="11776" width="22" style="36" customWidth="1"/>
    <col min="11777" max="11777" width="43.109375" style="36" customWidth="1"/>
    <col min="11778" max="11778" width="11.5546875" style="36" customWidth="1"/>
    <col min="11779" max="11782" width="0" style="36" hidden="1" customWidth="1"/>
    <col min="11783" max="11785" width="9.6640625" style="36" customWidth="1"/>
    <col min="11786" max="12029" width="9.109375" style="36"/>
    <col min="12030" max="12030" width="4.6640625" style="36" customWidth="1"/>
    <col min="12031" max="12031" width="4.5546875" style="36" customWidth="1"/>
    <col min="12032" max="12032" width="22" style="36" customWidth="1"/>
    <col min="12033" max="12033" width="43.109375" style="36" customWidth="1"/>
    <col min="12034" max="12034" width="11.5546875" style="36" customWidth="1"/>
    <col min="12035" max="12038" width="0" style="36" hidden="1" customWidth="1"/>
    <col min="12039" max="12041" width="9.6640625" style="36" customWidth="1"/>
    <col min="12042" max="12285" width="9.109375" style="36"/>
    <col min="12286" max="12286" width="4.6640625" style="36" customWidth="1"/>
    <col min="12287" max="12287" width="4.5546875" style="36" customWidth="1"/>
    <col min="12288" max="12288" width="22" style="36" customWidth="1"/>
    <col min="12289" max="12289" width="43.109375" style="36" customWidth="1"/>
    <col min="12290" max="12290" width="11.5546875" style="36" customWidth="1"/>
    <col min="12291" max="12294" width="0" style="36" hidden="1" customWidth="1"/>
    <col min="12295" max="12297" width="9.6640625" style="36" customWidth="1"/>
    <col min="12298" max="12541" width="9.109375" style="36"/>
    <col min="12542" max="12542" width="4.6640625" style="36" customWidth="1"/>
    <col min="12543" max="12543" width="4.5546875" style="36" customWidth="1"/>
    <col min="12544" max="12544" width="22" style="36" customWidth="1"/>
    <col min="12545" max="12545" width="43.109375" style="36" customWidth="1"/>
    <col min="12546" max="12546" width="11.5546875" style="36" customWidth="1"/>
    <col min="12547" max="12550" width="0" style="36" hidden="1" customWidth="1"/>
    <col min="12551" max="12553" width="9.6640625" style="36" customWidth="1"/>
    <col min="12554" max="12797" width="9.109375" style="36"/>
    <col min="12798" max="12798" width="4.6640625" style="36" customWidth="1"/>
    <col min="12799" max="12799" width="4.5546875" style="36" customWidth="1"/>
    <col min="12800" max="12800" width="22" style="36" customWidth="1"/>
    <col min="12801" max="12801" width="43.109375" style="36" customWidth="1"/>
    <col min="12802" max="12802" width="11.5546875" style="36" customWidth="1"/>
    <col min="12803" max="12806" width="0" style="36" hidden="1" customWidth="1"/>
    <col min="12807" max="12809" width="9.6640625" style="36" customWidth="1"/>
    <col min="12810" max="13053" width="9.109375" style="36"/>
    <col min="13054" max="13054" width="4.6640625" style="36" customWidth="1"/>
    <col min="13055" max="13055" width="4.5546875" style="36" customWidth="1"/>
    <col min="13056" max="13056" width="22" style="36" customWidth="1"/>
    <col min="13057" max="13057" width="43.109375" style="36" customWidth="1"/>
    <col min="13058" max="13058" width="11.5546875" style="36" customWidth="1"/>
    <col min="13059" max="13062" width="0" style="36" hidden="1" customWidth="1"/>
    <col min="13063" max="13065" width="9.6640625" style="36" customWidth="1"/>
    <col min="13066" max="13309" width="9.109375" style="36"/>
    <col min="13310" max="13310" width="4.6640625" style="36" customWidth="1"/>
    <col min="13311" max="13311" width="4.5546875" style="36" customWidth="1"/>
    <col min="13312" max="13312" width="22" style="36" customWidth="1"/>
    <col min="13313" max="13313" width="43.109375" style="36" customWidth="1"/>
    <col min="13314" max="13314" width="11.5546875" style="36" customWidth="1"/>
    <col min="13315" max="13318" width="0" style="36" hidden="1" customWidth="1"/>
    <col min="13319" max="13321" width="9.6640625" style="36" customWidth="1"/>
    <col min="13322" max="13565" width="9.109375" style="36"/>
    <col min="13566" max="13566" width="4.6640625" style="36" customWidth="1"/>
    <col min="13567" max="13567" width="4.5546875" style="36" customWidth="1"/>
    <col min="13568" max="13568" width="22" style="36" customWidth="1"/>
    <col min="13569" max="13569" width="43.109375" style="36" customWidth="1"/>
    <col min="13570" max="13570" width="11.5546875" style="36" customWidth="1"/>
    <col min="13571" max="13574" width="0" style="36" hidden="1" customWidth="1"/>
    <col min="13575" max="13577" width="9.6640625" style="36" customWidth="1"/>
    <col min="13578" max="13821" width="9.109375" style="36"/>
    <col min="13822" max="13822" width="4.6640625" style="36" customWidth="1"/>
    <col min="13823" max="13823" width="4.5546875" style="36" customWidth="1"/>
    <col min="13824" max="13824" width="22" style="36" customWidth="1"/>
    <col min="13825" max="13825" width="43.109375" style="36" customWidth="1"/>
    <col min="13826" max="13826" width="11.5546875" style="36" customWidth="1"/>
    <col min="13827" max="13830" width="0" style="36" hidden="1" customWidth="1"/>
    <col min="13831" max="13833" width="9.6640625" style="36" customWidth="1"/>
    <col min="13834" max="14077" width="9.109375" style="36"/>
    <col min="14078" max="14078" width="4.6640625" style="36" customWidth="1"/>
    <col min="14079" max="14079" width="4.5546875" style="36" customWidth="1"/>
    <col min="14080" max="14080" width="22" style="36" customWidth="1"/>
    <col min="14081" max="14081" width="43.109375" style="36" customWidth="1"/>
    <col min="14082" max="14082" width="11.5546875" style="36" customWidth="1"/>
    <col min="14083" max="14086" width="0" style="36" hidden="1" customWidth="1"/>
    <col min="14087" max="14089" width="9.6640625" style="36" customWidth="1"/>
    <col min="14090" max="14333" width="9.109375" style="36"/>
    <col min="14334" max="14334" width="4.6640625" style="36" customWidth="1"/>
    <col min="14335" max="14335" width="4.5546875" style="36" customWidth="1"/>
    <col min="14336" max="14336" width="22" style="36" customWidth="1"/>
    <col min="14337" max="14337" width="43.109375" style="36" customWidth="1"/>
    <col min="14338" max="14338" width="11.5546875" style="36" customWidth="1"/>
    <col min="14339" max="14342" width="0" style="36" hidden="1" customWidth="1"/>
    <col min="14343" max="14345" width="9.6640625" style="36" customWidth="1"/>
    <col min="14346" max="14589" width="9.109375" style="36"/>
    <col min="14590" max="14590" width="4.6640625" style="36" customWidth="1"/>
    <col min="14591" max="14591" width="4.5546875" style="36" customWidth="1"/>
    <col min="14592" max="14592" width="22" style="36" customWidth="1"/>
    <col min="14593" max="14593" width="43.109375" style="36" customWidth="1"/>
    <col min="14594" max="14594" width="11.5546875" style="36" customWidth="1"/>
    <col min="14595" max="14598" width="0" style="36" hidden="1" customWidth="1"/>
    <col min="14599" max="14601" width="9.6640625" style="36" customWidth="1"/>
    <col min="14602" max="14845" width="9.109375" style="36"/>
    <col min="14846" max="14846" width="4.6640625" style="36" customWidth="1"/>
    <col min="14847" max="14847" width="4.5546875" style="36" customWidth="1"/>
    <col min="14848" max="14848" width="22" style="36" customWidth="1"/>
    <col min="14849" max="14849" width="43.109375" style="36" customWidth="1"/>
    <col min="14850" max="14850" width="11.5546875" style="36" customWidth="1"/>
    <col min="14851" max="14854" width="0" style="36" hidden="1" customWidth="1"/>
    <col min="14855" max="14857" width="9.6640625" style="36" customWidth="1"/>
    <col min="14858" max="15101" width="9.109375" style="36"/>
    <col min="15102" max="15102" width="4.6640625" style="36" customWidth="1"/>
    <col min="15103" max="15103" width="4.5546875" style="36" customWidth="1"/>
    <col min="15104" max="15104" width="22" style="36" customWidth="1"/>
    <col min="15105" max="15105" width="43.109375" style="36" customWidth="1"/>
    <col min="15106" max="15106" width="11.5546875" style="36" customWidth="1"/>
    <col min="15107" max="15110" width="0" style="36" hidden="1" customWidth="1"/>
    <col min="15111" max="15113" width="9.6640625" style="36" customWidth="1"/>
    <col min="15114" max="15357" width="9.109375" style="36"/>
    <col min="15358" max="15358" width="4.6640625" style="36" customWidth="1"/>
    <col min="15359" max="15359" width="4.5546875" style="36" customWidth="1"/>
    <col min="15360" max="15360" width="22" style="36" customWidth="1"/>
    <col min="15361" max="15361" width="43.109375" style="36" customWidth="1"/>
    <col min="15362" max="15362" width="11.5546875" style="36" customWidth="1"/>
    <col min="15363" max="15366" width="0" style="36" hidden="1" customWidth="1"/>
    <col min="15367" max="15369" width="9.6640625" style="36" customWidth="1"/>
    <col min="15370" max="15613" width="9.109375" style="36"/>
    <col min="15614" max="15614" width="4.6640625" style="36" customWidth="1"/>
    <col min="15615" max="15615" width="4.5546875" style="36" customWidth="1"/>
    <col min="15616" max="15616" width="22" style="36" customWidth="1"/>
    <col min="15617" max="15617" width="43.109375" style="36" customWidth="1"/>
    <col min="15618" max="15618" width="11.5546875" style="36" customWidth="1"/>
    <col min="15619" max="15622" width="0" style="36" hidden="1" customWidth="1"/>
    <col min="15623" max="15625" width="9.6640625" style="36" customWidth="1"/>
    <col min="15626" max="15869" width="9.109375" style="36"/>
    <col min="15870" max="15870" width="4.6640625" style="36" customWidth="1"/>
    <col min="15871" max="15871" width="4.5546875" style="36" customWidth="1"/>
    <col min="15872" max="15872" width="22" style="36" customWidth="1"/>
    <col min="15873" max="15873" width="43.109375" style="36" customWidth="1"/>
    <col min="15874" max="15874" width="11.5546875" style="36" customWidth="1"/>
    <col min="15875" max="15878" width="0" style="36" hidden="1" customWidth="1"/>
    <col min="15879" max="15881" width="9.6640625" style="36" customWidth="1"/>
    <col min="15882" max="16125" width="9.109375" style="36"/>
    <col min="16126" max="16126" width="4.6640625" style="36" customWidth="1"/>
    <col min="16127" max="16127" width="4.5546875" style="36" customWidth="1"/>
    <col min="16128" max="16128" width="22" style="36" customWidth="1"/>
    <col min="16129" max="16129" width="43.109375" style="36" customWidth="1"/>
    <col min="16130" max="16130" width="11.5546875" style="36" customWidth="1"/>
    <col min="16131" max="16134" width="0" style="36" hidden="1" customWidth="1"/>
    <col min="16135" max="16137" width="9.6640625" style="36" customWidth="1"/>
    <col min="16138" max="16384" width="9.109375" style="36"/>
  </cols>
  <sheetData>
    <row r="1" spans="1:14" x14ac:dyDescent="0.3">
      <c r="A1" s="34"/>
      <c r="B1" s="34"/>
      <c r="C1" s="34"/>
      <c r="D1" s="34"/>
      <c r="E1" s="34"/>
      <c r="F1" s="97"/>
      <c r="G1" s="97"/>
      <c r="H1" s="97"/>
      <c r="I1" s="97"/>
      <c r="J1" s="97"/>
      <c r="K1" s="388" t="s">
        <v>63</v>
      </c>
      <c r="L1" s="388"/>
      <c r="M1" s="388"/>
      <c r="N1" s="388"/>
    </row>
    <row r="2" spans="1:14" x14ac:dyDescent="0.3">
      <c r="A2" s="34"/>
      <c r="B2" s="34"/>
      <c r="C2" s="34"/>
      <c r="D2" s="34"/>
      <c r="E2" s="34"/>
      <c r="F2" s="97"/>
      <c r="G2" s="97"/>
      <c r="H2" s="97"/>
      <c r="I2" s="97"/>
      <c r="J2" s="97"/>
      <c r="K2" s="388" t="s">
        <v>0</v>
      </c>
      <c r="L2" s="388"/>
      <c r="M2" s="388"/>
      <c r="N2" s="388"/>
    </row>
    <row r="3" spans="1:14" x14ac:dyDescent="0.3">
      <c r="A3" s="34"/>
      <c r="B3" s="34"/>
      <c r="C3" s="34"/>
      <c r="D3" s="34"/>
      <c r="E3" s="34"/>
      <c r="F3" s="97"/>
      <c r="G3" s="97"/>
      <c r="H3" s="97"/>
      <c r="I3" s="97"/>
      <c r="J3" s="388" t="s">
        <v>23</v>
      </c>
      <c r="K3" s="388"/>
      <c r="L3" s="388"/>
      <c r="M3" s="388"/>
      <c r="N3" s="388"/>
    </row>
    <row r="4" spans="1:14" x14ac:dyDescent="0.3">
      <c r="A4" s="34"/>
      <c r="B4" s="34"/>
      <c r="C4" s="34"/>
      <c r="D4" s="34"/>
      <c r="E4" s="388" t="s">
        <v>210</v>
      </c>
      <c r="F4" s="388"/>
      <c r="G4" s="388"/>
      <c r="H4" s="388"/>
      <c r="I4" s="388"/>
      <c r="J4" s="388"/>
      <c r="K4" s="388"/>
      <c r="L4" s="388"/>
      <c r="M4" s="388"/>
      <c r="N4" s="388"/>
    </row>
    <row r="5" spans="1:14" x14ac:dyDescent="0.3">
      <c r="A5" s="34"/>
      <c r="B5" s="34"/>
      <c r="C5" s="34"/>
      <c r="D5" s="34"/>
      <c r="E5" s="409" t="s">
        <v>209</v>
      </c>
      <c r="F5" s="409"/>
      <c r="G5" s="409"/>
      <c r="H5" s="409"/>
      <c r="I5" s="409"/>
      <c r="J5" s="409"/>
      <c r="K5" s="409"/>
      <c r="L5" s="409"/>
      <c r="M5" s="409"/>
      <c r="N5" s="409"/>
    </row>
    <row r="6" spans="1:14" x14ac:dyDescent="0.3">
      <c r="A6" s="34"/>
      <c r="B6" s="34"/>
      <c r="C6" s="34"/>
      <c r="D6" s="34"/>
      <c r="E6" s="34"/>
      <c r="F6" s="110"/>
      <c r="G6" s="110"/>
      <c r="H6" s="110"/>
      <c r="I6" s="110"/>
      <c r="J6" s="271"/>
      <c r="K6" s="409" t="s">
        <v>149</v>
      </c>
      <c r="L6" s="409"/>
      <c r="M6" s="409"/>
      <c r="N6" s="409"/>
    </row>
    <row r="7" spans="1:14" x14ac:dyDescent="0.3">
      <c r="A7" s="34"/>
      <c r="B7" s="34"/>
      <c r="C7" s="34"/>
      <c r="D7" s="34"/>
      <c r="E7" s="34"/>
      <c r="F7" s="110"/>
      <c r="G7" s="110"/>
      <c r="H7" s="110"/>
      <c r="I7" s="110"/>
      <c r="J7" s="271"/>
      <c r="K7" s="272"/>
      <c r="L7" s="272"/>
      <c r="M7" s="272"/>
      <c r="N7" s="272"/>
    </row>
    <row r="8" spans="1:14" ht="18" customHeight="1" x14ac:dyDescent="0.3">
      <c r="A8" s="430" t="s">
        <v>82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</row>
    <row r="9" spans="1:14" ht="10.5" customHeight="1" x14ac:dyDescent="0.3">
      <c r="A9" s="34"/>
      <c r="B9" s="34"/>
      <c r="C9" s="34"/>
      <c r="D9" s="34"/>
      <c r="E9" s="34"/>
      <c r="F9" s="34"/>
      <c r="G9" s="34"/>
    </row>
    <row r="10" spans="1:14" ht="26.25" customHeight="1" x14ac:dyDescent="0.3">
      <c r="A10" s="380" t="s">
        <v>2</v>
      </c>
      <c r="B10" s="380"/>
      <c r="C10" s="377" t="s">
        <v>83</v>
      </c>
      <c r="D10" s="377" t="s">
        <v>84</v>
      </c>
      <c r="E10" s="381" t="s">
        <v>85</v>
      </c>
      <c r="F10" s="382"/>
      <c r="G10" s="382"/>
      <c r="H10" s="382"/>
      <c r="I10" s="382"/>
      <c r="J10" s="382"/>
      <c r="K10" s="382"/>
      <c r="L10" s="382"/>
      <c r="M10" s="382"/>
      <c r="N10" s="383"/>
    </row>
    <row r="11" spans="1:14" ht="19.5" customHeight="1" x14ac:dyDescent="0.3">
      <c r="A11" s="380"/>
      <c r="B11" s="380"/>
      <c r="C11" s="377"/>
      <c r="D11" s="377"/>
      <c r="E11" s="425" t="s">
        <v>86</v>
      </c>
      <c r="F11" s="379" t="s">
        <v>26</v>
      </c>
      <c r="G11" s="385" t="s">
        <v>27</v>
      </c>
      <c r="H11" s="427" t="s">
        <v>28</v>
      </c>
      <c r="I11" s="428" t="s">
        <v>29</v>
      </c>
      <c r="J11" s="393" t="s">
        <v>30</v>
      </c>
      <c r="K11" s="393" t="s">
        <v>31</v>
      </c>
      <c r="L11" s="393" t="s">
        <v>32</v>
      </c>
      <c r="M11" s="393" t="s">
        <v>33</v>
      </c>
      <c r="N11" s="393" t="s">
        <v>34</v>
      </c>
    </row>
    <row r="12" spans="1:14" x14ac:dyDescent="0.3">
      <c r="A12" s="37" t="s">
        <v>6</v>
      </c>
      <c r="B12" s="37" t="s">
        <v>7</v>
      </c>
      <c r="C12" s="377"/>
      <c r="D12" s="377"/>
      <c r="E12" s="422"/>
      <c r="F12" s="377"/>
      <c r="G12" s="426"/>
      <c r="H12" s="427"/>
      <c r="I12" s="429"/>
      <c r="J12" s="394"/>
      <c r="K12" s="394"/>
      <c r="L12" s="394"/>
      <c r="M12" s="394"/>
      <c r="N12" s="394"/>
    </row>
    <row r="13" spans="1:14" x14ac:dyDescent="0.3">
      <c r="A13" s="415" t="s">
        <v>48</v>
      </c>
      <c r="B13" s="415" t="s">
        <v>211</v>
      </c>
      <c r="C13" s="424" t="s">
        <v>222</v>
      </c>
      <c r="D13" s="50" t="s">
        <v>79</v>
      </c>
      <c r="E13" s="69">
        <f>SUM(J13:N13)</f>
        <v>15506.481629999998</v>
      </c>
      <c r="F13" s="70">
        <f>F14+F20+F21</f>
        <v>4356.7544799999996</v>
      </c>
      <c r="G13" s="70">
        <f t="shared" ref="G13:I13" si="0">G14+G20+G21</f>
        <v>4570.9464600000001</v>
      </c>
      <c r="H13" s="70">
        <f t="shared" si="0"/>
        <v>4358.4655699999994</v>
      </c>
      <c r="I13" s="71">
        <f t="shared" si="0"/>
        <v>4860.5679099999988</v>
      </c>
      <c r="J13" s="70">
        <f>J14+J21</f>
        <v>4706</v>
      </c>
      <c r="K13" s="70">
        <f t="shared" ref="K13:N13" si="1">K14+K21</f>
        <v>5795.8904400000001</v>
      </c>
      <c r="L13" s="70">
        <f t="shared" si="1"/>
        <v>5004.5911900000001</v>
      </c>
      <c r="M13" s="70">
        <f t="shared" si="1"/>
        <v>0</v>
      </c>
      <c r="N13" s="70">
        <f t="shared" si="1"/>
        <v>0</v>
      </c>
    </row>
    <row r="14" spans="1:14" ht="21.6" x14ac:dyDescent="0.3">
      <c r="A14" s="415"/>
      <c r="B14" s="415"/>
      <c r="C14" s="424"/>
      <c r="D14" s="127" t="s">
        <v>215</v>
      </c>
      <c r="E14" s="72">
        <f>SUM(J14:N14)</f>
        <v>15506.481629999998</v>
      </c>
      <c r="F14" s="73">
        <f>SUM(F16:F19)</f>
        <v>4262.8282799999997</v>
      </c>
      <c r="G14" s="73">
        <f t="shared" ref="G14:H14" si="2">SUM(G16:G19)</f>
        <v>4520.9838600000003</v>
      </c>
      <c r="H14" s="73">
        <f t="shared" si="2"/>
        <v>4175.7343199999996</v>
      </c>
      <c r="I14" s="74">
        <f>SUM(I16:I19)</f>
        <v>4860.5679099999988</v>
      </c>
      <c r="J14" s="73">
        <f>J16+J17</f>
        <v>4706</v>
      </c>
      <c r="K14" s="73">
        <f t="shared" ref="K14:N14" si="3">K16+K17</f>
        <v>5795.8904400000001</v>
      </c>
      <c r="L14" s="73">
        <f t="shared" si="3"/>
        <v>5004.5911900000001</v>
      </c>
      <c r="M14" s="73">
        <f t="shared" si="3"/>
        <v>0</v>
      </c>
      <c r="N14" s="73">
        <f t="shared" si="3"/>
        <v>0</v>
      </c>
    </row>
    <row r="15" spans="1:14" x14ac:dyDescent="0.3">
      <c r="A15" s="415"/>
      <c r="B15" s="415"/>
      <c r="C15" s="424"/>
      <c r="D15" s="75" t="s">
        <v>88</v>
      </c>
      <c r="E15" s="72"/>
      <c r="F15" s="73"/>
      <c r="G15" s="73"/>
      <c r="H15" s="76"/>
      <c r="I15" s="77"/>
      <c r="J15" s="78"/>
      <c r="K15" s="78"/>
      <c r="L15" s="78"/>
      <c r="M15" s="79"/>
      <c r="N15" s="79"/>
    </row>
    <row r="16" spans="1:14" x14ac:dyDescent="0.3">
      <c r="A16" s="415"/>
      <c r="B16" s="415"/>
      <c r="C16" s="424"/>
      <c r="D16" s="75" t="s">
        <v>89</v>
      </c>
      <c r="E16" s="72">
        <f>SUM(J16:N16)</f>
        <v>929.06635000000006</v>
      </c>
      <c r="F16" s="73">
        <f>F25+F34+F43+F52+F61+F70</f>
        <v>42.628279999999997</v>
      </c>
      <c r="G16" s="73">
        <f t="shared" ref="G16:I16" si="4">G25+G34+G43+G52+G61+G70</f>
        <v>45.209859999999992</v>
      </c>
      <c r="H16" s="73">
        <f t="shared" si="4"/>
        <v>41.757379999999998</v>
      </c>
      <c r="I16" s="73">
        <f t="shared" si="4"/>
        <v>48.605710000000002</v>
      </c>
      <c r="J16" s="328">
        <f>'3'!Q25+40.93</f>
        <v>653.92999999999995</v>
      </c>
      <c r="K16" s="328">
        <f>56.27071+168.81973</f>
        <v>225.09044</v>
      </c>
      <c r="L16" s="328">
        <v>50.045909999999999</v>
      </c>
      <c r="M16" s="328">
        <f>'3'!T25</f>
        <v>0</v>
      </c>
      <c r="N16" s="328">
        <f>'3'!U25</f>
        <v>0</v>
      </c>
    </row>
    <row r="17" spans="1:14" x14ac:dyDescent="0.3">
      <c r="A17" s="415"/>
      <c r="B17" s="415"/>
      <c r="C17" s="424"/>
      <c r="D17" s="75" t="s">
        <v>90</v>
      </c>
      <c r="E17" s="72">
        <f t="shared" ref="E17:E21" si="5">SUM(J17:N17)</f>
        <v>14577.415280000001</v>
      </c>
      <c r="F17" s="73">
        <f>F26+F35+F44+F53+F62+F71</f>
        <v>4220.2</v>
      </c>
      <c r="G17" s="73">
        <f t="shared" ref="G17:I17" si="6">G26+G35+G44+G53+G62+G71</f>
        <v>4475.7740000000003</v>
      </c>
      <c r="H17" s="73">
        <f t="shared" si="6"/>
        <v>4133.9769399999996</v>
      </c>
      <c r="I17" s="73">
        <f t="shared" si="6"/>
        <v>4811.962199999999</v>
      </c>
      <c r="J17" s="73">
        <v>4052.07</v>
      </c>
      <c r="K17" s="73">
        <v>5570.8</v>
      </c>
      <c r="L17" s="73">
        <v>4954.5452800000003</v>
      </c>
      <c r="M17" s="73">
        <f>'3'!T15</f>
        <v>0</v>
      </c>
      <c r="N17" s="73">
        <f>'3'!U15</f>
        <v>0</v>
      </c>
    </row>
    <row r="18" spans="1:14" x14ac:dyDescent="0.3">
      <c r="A18" s="415"/>
      <c r="B18" s="415"/>
      <c r="C18" s="424"/>
      <c r="D18" s="75" t="s">
        <v>91</v>
      </c>
      <c r="E18" s="72">
        <f t="shared" si="5"/>
        <v>0</v>
      </c>
      <c r="F18" s="73">
        <f>F27+F36+F45+F54+F63+F72</f>
        <v>0</v>
      </c>
      <c r="G18" s="73">
        <f t="shared" ref="G18:N18" si="7">G27+G36+G45+G54+G63+G72</f>
        <v>0</v>
      </c>
      <c r="H18" s="73">
        <f t="shared" si="7"/>
        <v>0</v>
      </c>
      <c r="I18" s="73">
        <f t="shared" si="7"/>
        <v>0</v>
      </c>
      <c r="J18" s="73">
        <f t="shared" si="7"/>
        <v>0</v>
      </c>
      <c r="K18" s="73">
        <f t="shared" si="7"/>
        <v>0</v>
      </c>
      <c r="L18" s="73">
        <f t="shared" si="7"/>
        <v>0</v>
      </c>
      <c r="M18" s="73">
        <f t="shared" si="7"/>
        <v>0</v>
      </c>
      <c r="N18" s="73">
        <f t="shared" si="7"/>
        <v>0</v>
      </c>
    </row>
    <row r="19" spans="1:14" ht="21.6" x14ac:dyDescent="0.3">
      <c r="A19" s="415"/>
      <c r="B19" s="415"/>
      <c r="C19" s="424"/>
      <c r="D19" s="75" t="s">
        <v>92</v>
      </c>
      <c r="E19" s="72">
        <f t="shared" si="5"/>
        <v>0</v>
      </c>
      <c r="F19" s="73">
        <f>F28+F37+F46+F55+F64+F73</f>
        <v>0</v>
      </c>
      <c r="G19" s="73">
        <f t="shared" ref="F19:H20" si="8">G28+G37+G46+G55+G64+G73</f>
        <v>0</v>
      </c>
      <c r="H19" s="73">
        <f t="shared" si="8"/>
        <v>0</v>
      </c>
      <c r="I19" s="74">
        <f>I28+I37+I46+I55+I64+I73</f>
        <v>0</v>
      </c>
      <c r="J19" s="73">
        <f t="shared" ref="I19:N20" si="9">J28+J37+J46+J55+J64+J73</f>
        <v>0</v>
      </c>
      <c r="K19" s="73">
        <f t="shared" si="9"/>
        <v>0</v>
      </c>
      <c r="L19" s="73">
        <f t="shared" si="9"/>
        <v>0</v>
      </c>
      <c r="M19" s="73">
        <f t="shared" si="9"/>
        <v>0</v>
      </c>
      <c r="N19" s="73">
        <f t="shared" si="9"/>
        <v>0</v>
      </c>
    </row>
    <row r="20" spans="1:14" ht="21.6" x14ac:dyDescent="0.3">
      <c r="A20" s="415"/>
      <c r="B20" s="415"/>
      <c r="C20" s="424"/>
      <c r="D20" s="57" t="s">
        <v>93</v>
      </c>
      <c r="E20" s="72">
        <f t="shared" si="5"/>
        <v>0</v>
      </c>
      <c r="F20" s="73">
        <f t="shared" si="8"/>
        <v>0</v>
      </c>
      <c r="G20" s="73">
        <f t="shared" si="8"/>
        <v>0</v>
      </c>
      <c r="H20" s="73">
        <f t="shared" si="8"/>
        <v>0</v>
      </c>
      <c r="I20" s="74">
        <f t="shared" si="9"/>
        <v>0</v>
      </c>
      <c r="J20" s="73">
        <f t="shared" si="9"/>
        <v>0</v>
      </c>
      <c r="K20" s="73">
        <f t="shared" si="9"/>
        <v>0</v>
      </c>
      <c r="L20" s="73">
        <f t="shared" si="9"/>
        <v>0</v>
      </c>
      <c r="M20" s="73">
        <f t="shared" si="9"/>
        <v>0</v>
      </c>
      <c r="N20" s="73">
        <f t="shared" si="9"/>
        <v>0</v>
      </c>
    </row>
    <row r="21" spans="1:14" x14ac:dyDescent="0.3">
      <c r="A21" s="415"/>
      <c r="B21" s="415"/>
      <c r="C21" s="424"/>
      <c r="D21" s="57" t="s">
        <v>94</v>
      </c>
      <c r="E21" s="72">
        <f t="shared" si="5"/>
        <v>0</v>
      </c>
      <c r="F21" s="73">
        <f>F30+F39+F48+F57+F66+F75</f>
        <v>93.926199999999994</v>
      </c>
      <c r="G21" s="73">
        <f t="shared" ref="G21:I21" si="10">G30+G39+G48+G57+G66+G75</f>
        <v>49.962600000000009</v>
      </c>
      <c r="H21" s="73">
        <f t="shared" si="10"/>
        <v>182.73124999999999</v>
      </c>
      <c r="I21" s="73">
        <f t="shared" si="10"/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</row>
    <row r="22" spans="1:14" hidden="1" x14ac:dyDescent="0.3">
      <c r="A22" s="419" t="s">
        <v>185</v>
      </c>
      <c r="B22" s="419">
        <v>1</v>
      </c>
      <c r="C22" s="423" t="s">
        <v>142</v>
      </c>
      <c r="D22" s="50" t="s">
        <v>79</v>
      </c>
      <c r="E22" s="70">
        <f>E23+E29+E30</f>
        <v>10121.60296</v>
      </c>
      <c r="F22" s="70">
        <f>F23+F29+F30</f>
        <v>436.37199999999996</v>
      </c>
      <c r="G22" s="70">
        <f t="shared" ref="G22:N22" si="11">G23+G29+G30</f>
        <v>442.90901000000002</v>
      </c>
      <c r="H22" s="70">
        <f t="shared" si="11"/>
        <v>410.77458000000001</v>
      </c>
      <c r="I22" s="71">
        <f t="shared" si="11"/>
        <v>357.69704999999999</v>
      </c>
      <c r="J22" s="70">
        <f t="shared" si="11"/>
        <v>1775.21</v>
      </c>
      <c r="K22" s="70">
        <f t="shared" si="11"/>
        <v>1867.1999999999998</v>
      </c>
      <c r="L22" s="70">
        <f t="shared" si="11"/>
        <v>2075.6</v>
      </c>
      <c r="M22" s="70">
        <f t="shared" si="11"/>
        <v>2158.6240000000003</v>
      </c>
      <c r="N22" s="70">
        <f t="shared" si="11"/>
        <v>2244.9689600000002</v>
      </c>
    </row>
    <row r="23" spans="1:14" hidden="1" x14ac:dyDescent="0.3">
      <c r="A23" s="419"/>
      <c r="B23" s="419"/>
      <c r="C23" s="423"/>
      <c r="D23" s="57" t="s">
        <v>87</v>
      </c>
      <c r="E23" s="73">
        <f>E25+E26+E27+E28</f>
        <v>7064.099760000001</v>
      </c>
      <c r="F23" s="73">
        <f>SUM(F25:F28)</f>
        <v>428.98989999999998</v>
      </c>
      <c r="G23" s="73">
        <f t="shared" ref="G23:N23" si="12">SUM(G25:G28)</f>
        <v>441.73637000000002</v>
      </c>
      <c r="H23" s="73">
        <f t="shared" si="12"/>
        <v>410.77458000000001</v>
      </c>
      <c r="I23" s="74">
        <f t="shared" si="12"/>
        <v>357.69704999999999</v>
      </c>
      <c r="J23" s="73">
        <f t="shared" si="12"/>
        <v>1238.95</v>
      </c>
      <c r="K23" s="73">
        <f t="shared" si="12"/>
        <v>1303.1999999999998</v>
      </c>
      <c r="L23" s="73">
        <f t="shared" si="12"/>
        <v>1448.6</v>
      </c>
      <c r="M23" s="73">
        <f t="shared" si="12"/>
        <v>1506.5440000000001</v>
      </c>
      <c r="N23" s="73">
        <f t="shared" si="12"/>
        <v>1566.8057600000002</v>
      </c>
    </row>
    <row r="24" spans="1:14" hidden="1" x14ac:dyDescent="0.3">
      <c r="A24" s="419"/>
      <c r="B24" s="419"/>
      <c r="C24" s="423"/>
      <c r="D24" s="75" t="s">
        <v>88</v>
      </c>
      <c r="E24" s="72"/>
      <c r="F24" s="73"/>
      <c r="G24" s="73"/>
      <c r="H24" s="76"/>
      <c r="I24" s="77"/>
      <c r="J24" s="78"/>
      <c r="K24" s="78"/>
      <c r="L24" s="78"/>
      <c r="M24" s="79"/>
      <c r="N24" s="79"/>
    </row>
    <row r="25" spans="1:14" hidden="1" x14ac:dyDescent="0.3">
      <c r="A25" s="419"/>
      <c r="B25" s="419"/>
      <c r="C25" s="423"/>
      <c r="D25" s="75" t="s">
        <v>89</v>
      </c>
      <c r="E25" s="72">
        <f>SUM(J25:N25)</f>
        <v>2316.4421600000001</v>
      </c>
      <c r="F25" s="73">
        <f>'3 (1'!M18</f>
        <v>4.2899000000000003</v>
      </c>
      <c r="G25" s="73">
        <f>'3 (1'!N18</f>
        <v>4.41737</v>
      </c>
      <c r="H25" s="73">
        <f>'3 (1'!O18</f>
        <v>4.1077500000000002</v>
      </c>
      <c r="I25" s="73">
        <f>'3 (1'!P18</f>
        <v>3.5769799999999998</v>
      </c>
      <c r="J25" s="73">
        <f>'3 (1'!Q18</f>
        <v>405.97</v>
      </c>
      <c r="K25" s="73">
        <f>'3 (1'!R18</f>
        <v>427.4</v>
      </c>
      <c r="L25" s="73">
        <f>'3 (1'!S18</f>
        <v>475.1</v>
      </c>
      <c r="M25" s="73">
        <f>'3 (1'!T18</f>
        <v>494.10400000000004</v>
      </c>
      <c r="N25" s="73">
        <f>'3 (1'!U18</f>
        <v>513.8681600000001</v>
      </c>
    </row>
    <row r="26" spans="1:14" hidden="1" x14ac:dyDescent="0.3">
      <c r="A26" s="419"/>
      <c r="B26" s="419"/>
      <c r="C26" s="423"/>
      <c r="D26" s="75" t="s">
        <v>90</v>
      </c>
      <c r="E26" s="72">
        <f t="shared" ref="E26:E30" si="13">SUM(J26:N26)</f>
        <v>4747.6576000000005</v>
      </c>
      <c r="F26" s="73">
        <f>'3 (1'!M20</f>
        <v>424.7</v>
      </c>
      <c r="G26" s="73">
        <f>'3 (1'!N20</f>
        <v>437.31900000000002</v>
      </c>
      <c r="H26" s="73">
        <f>'3 (1'!O20</f>
        <v>406.66683</v>
      </c>
      <c r="I26" s="73">
        <f>'3 (1'!P20</f>
        <v>354.12007</v>
      </c>
      <c r="J26" s="73">
        <f>'3 (1'!Q20</f>
        <v>832.98</v>
      </c>
      <c r="K26" s="73">
        <f>'3 (1'!R20</f>
        <v>875.8</v>
      </c>
      <c r="L26" s="73">
        <f>'3 (1'!S20</f>
        <v>973.5</v>
      </c>
      <c r="M26" s="73">
        <f>'3 (1'!T20</f>
        <v>1012.44</v>
      </c>
      <c r="N26" s="73">
        <f>'3 (1'!U20</f>
        <v>1052.9376000000002</v>
      </c>
    </row>
    <row r="27" spans="1:14" hidden="1" x14ac:dyDescent="0.3">
      <c r="A27" s="419"/>
      <c r="B27" s="419"/>
      <c r="C27" s="423"/>
      <c r="D27" s="75" t="s">
        <v>91</v>
      </c>
      <c r="E27" s="72">
        <f t="shared" si="13"/>
        <v>0</v>
      </c>
      <c r="F27" s="73">
        <v>0</v>
      </c>
      <c r="G27" s="73">
        <v>0</v>
      </c>
      <c r="H27" s="73">
        <v>0</v>
      </c>
      <c r="I27" s="74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</row>
    <row r="28" spans="1:14" ht="21.6" hidden="1" x14ac:dyDescent="0.3">
      <c r="A28" s="419"/>
      <c r="B28" s="419"/>
      <c r="C28" s="423"/>
      <c r="D28" s="75" t="s">
        <v>92</v>
      </c>
      <c r="E28" s="72">
        <f t="shared" si="13"/>
        <v>0</v>
      </c>
      <c r="F28" s="73">
        <v>0</v>
      </c>
      <c r="G28" s="73">
        <v>0</v>
      </c>
      <c r="H28" s="73">
        <v>0</v>
      </c>
      <c r="I28" s="74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</row>
    <row r="29" spans="1:14" ht="21.6" hidden="1" x14ac:dyDescent="0.3">
      <c r="A29" s="419"/>
      <c r="B29" s="419"/>
      <c r="C29" s="423"/>
      <c r="D29" s="57" t="s">
        <v>93</v>
      </c>
      <c r="E29" s="72">
        <f t="shared" si="13"/>
        <v>0</v>
      </c>
      <c r="F29" s="73">
        <v>0</v>
      </c>
      <c r="G29" s="73">
        <v>0</v>
      </c>
      <c r="H29" s="73">
        <v>0</v>
      </c>
      <c r="I29" s="74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</row>
    <row r="30" spans="1:14" hidden="1" x14ac:dyDescent="0.3">
      <c r="A30" s="419"/>
      <c r="B30" s="419"/>
      <c r="C30" s="423"/>
      <c r="D30" s="57" t="s">
        <v>94</v>
      </c>
      <c r="E30" s="72">
        <f t="shared" si="13"/>
        <v>3057.5032000000001</v>
      </c>
      <c r="F30" s="73">
        <f>'3 (1'!M22</f>
        <v>7.3821000000000003</v>
      </c>
      <c r="G30" s="73">
        <f>'3 (1'!N22</f>
        <v>1.1726399999999999</v>
      </c>
      <c r="H30" s="73">
        <f>'3 (1'!O22</f>
        <v>0</v>
      </c>
      <c r="I30" s="73">
        <f>'3 (1'!P22</f>
        <v>0</v>
      </c>
      <c r="J30" s="73">
        <f>'3 (1'!Q22</f>
        <v>536.26</v>
      </c>
      <c r="K30" s="73">
        <f>'3 (1'!R22</f>
        <v>564</v>
      </c>
      <c r="L30" s="73">
        <f>'3 (1'!S22</f>
        <v>627</v>
      </c>
      <c r="M30" s="73">
        <f>'3 (1'!T22</f>
        <v>652.08000000000004</v>
      </c>
      <c r="N30" s="73">
        <f>'3 (1'!U22</f>
        <v>678.16320000000007</v>
      </c>
    </row>
    <row r="31" spans="1:14" hidden="1" x14ac:dyDescent="0.3">
      <c r="A31" s="419" t="s">
        <v>185</v>
      </c>
      <c r="B31" s="419">
        <v>2</v>
      </c>
      <c r="C31" s="423" t="s">
        <v>147</v>
      </c>
      <c r="D31" s="50" t="s">
        <v>79</v>
      </c>
      <c r="E31" s="69">
        <f>SUM(J31:N31)</f>
        <v>4609.1184800000001</v>
      </c>
      <c r="F31" s="70">
        <f t="shared" ref="F31:N31" si="14">F32</f>
        <v>843.33332999999993</v>
      </c>
      <c r="G31" s="70">
        <f t="shared" si="14"/>
        <v>907.9040500000001</v>
      </c>
      <c r="H31" s="81">
        <f t="shared" si="14"/>
        <v>842.74709999999993</v>
      </c>
      <c r="I31" s="82">
        <f t="shared" si="14"/>
        <v>733.85294999999996</v>
      </c>
      <c r="J31" s="81">
        <f t="shared" si="14"/>
        <v>807.77</v>
      </c>
      <c r="K31" s="81">
        <f t="shared" si="14"/>
        <v>850.5</v>
      </c>
      <c r="L31" s="81">
        <f t="shared" si="14"/>
        <v>945.3</v>
      </c>
      <c r="M31" s="81">
        <f t="shared" si="14"/>
        <v>983.11200000000008</v>
      </c>
      <c r="N31" s="81">
        <f t="shared" si="14"/>
        <v>1022.4364800000001</v>
      </c>
    </row>
    <row r="32" spans="1:14" hidden="1" x14ac:dyDescent="0.3">
      <c r="A32" s="419"/>
      <c r="B32" s="419"/>
      <c r="C32" s="423"/>
      <c r="D32" s="57" t="s">
        <v>87</v>
      </c>
      <c r="E32" s="72">
        <f>SUM(J32:N32)</f>
        <v>4609.1184800000001</v>
      </c>
      <c r="F32" s="73">
        <f t="shared" ref="F32:N32" si="15">SUM(F34:F37)</f>
        <v>843.33332999999993</v>
      </c>
      <c r="G32" s="73">
        <f t="shared" si="15"/>
        <v>907.9040500000001</v>
      </c>
      <c r="H32" s="73">
        <f t="shared" si="15"/>
        <v>842.74709999999993</v>
      </c>
      <c r="I32" s="74">
        <f t="shared" si="15"/>
        <v>733.85294999999996</v>
      </c>
      <c r="J32" s="73">
        <f t="shared" si="15"/>
        <v>807.77</v>
      </c>
      <c r="K32" s="73">
        <f t="shared" si="15"/>
        <v>850.5</v>
      </c>
      <c r="L32" s="73">
        <f t="shared" si="15"/>
        <v>945.3</v>
      </c>
      <c r="M32" s="73">
        <f t="shared" si="15"/>
        <v>983.11200000000008</v>
      </c>
      <c r="N32" s="73">
        <f t="shared" si="15"/>
        <v>1022.4364800000001</v>
      </c>
    </row>
    <row r="33" spans="1:14" hidden="1" x14ac:dyDescent="0.3">
      <c r="A33" s="419"/>
      <c r="B33" s="419"/>
      <c r="C33" s="423"/>
      <c r="D33" s="75" t="s">
        <v>88</v>
      </c>
      <c r="E33" s="72"/>
      <c r="F33" s="73"/>
      <c r="G33" s="73"/>
      <c r="H33" s="73"/>
      <c r="I33" s="74"/>
      <c r="J33" s="78"/>
      <c r="K33" s="78"/>
      <c r="L33" s="78"/>
      <c r="M33" s="79"/>
      <c r="N33" s="79"/>
    </row>
    <row r="34" spans="1:14" hidden="1" x14ac:dyDescent="0.3">
      <c r="A34" s="419"/>
      <c r="B34" s="419"/>
      <c r="C34" s="423"/>
      <c r="D34" s="75" t="s">
        <v>89</v>
      </c>
      <c r="E34" s="72">
        <f>SUM(J34:N34)</f>
        <v>2367.3568</v>
      </c>
      <c r="F34" s="73">
        <f>'3 (1'!M26</f>
        <v>8.4333299999999998</v>
      </c>
      <c r="G34" s="73">
        <f>'3 (1'!N26</f>
        <v>9.0790500000000005</v>
      </c>
      <c r="H34" s="73">
        <f>'3 (1'!O26</f>
        <v>8.4274799999999992</v>
      </c>
      <c r="I34" s="73">
        <f>'3 (1'!P26</f>
        <v>7.3385300000000004</v>
      </c>
      <c r="J34" s="73">
        <f>'3 (1'!Q26</f>
        <v>415.02</v>
      </c>
      <c r="K34" s="73">
        <f>'3 (1'!R26</f>
        <v>436.8</v>
      </c>
      <c r="L34" s="73">
        <f>'3 (1'!S26</f>
        <v>485.5</v>
      </c>
      <c r="M34" s="73">
        <f>'3 (1'!T26</f>
        <v>504.92</v>
      </c>
      <c r="N34" s="73">
        <f>'3 (1'!U26</f>
        <v>525.11680000000001</v>
      </c>
    </row>
    <row r="35" spans="1:14" hidden="1" x14ac:dyDescent="0.3">
      <c r="A35" s="419"/>
      <c r="B35" s="419"/>
      <c r="C35" s="423"/>
      <c r="D35" s="75" t="s">
        <v>90</v>
      </c>
      <c r="E35" s="72">
        <f t="shared" ref="E35:E38" si="16">SUM(J35:N35)</f>
        <v>2241.7616800000001</v>
      </c>
      <c r="F35" s="73">
        <f>'3 (1'!M28</f>
        <v>834.9</v>
      </c>
      <c r="G35" s="73">
        <f>'3 (1'!N28</f>
        <v>898.82500000000005</v>
      </c>
      <c r="H35" s="73">
        <f>'3 (1'!O28</f>
        <v>834.31961999999999</v>
      </c>
      <c r="I35" s="73">
        <f>'3 (1'!P28</f>
        <v>726.51441999999997</v>
      </c>
      <c r="J35" s="73">
        <f>'3 (1'!Q28</f>
        <v>392.75</v>
      </c>
      <c r="K35" s="73">
        <f>'3 (1'!R28</f>
        <v>413.7</v>
      </c>
      <c r="L35" s="73">
        <f>'3 (1'!S28</f>
        <v>459.8</v>
      </c>
      <c r="M35" s="73">
        <f>'3 (1'!T28</f>
        <v>478.19200000000001</v>
      </c>
      <c r="N35" s="73">
        <f>'3 (1'!U28</f>
        <v>497.31968000000001</v>
      </c>
    </row>
    <row r="36" spans="1:14" hidden="1" x14ac:dyDescent="0.3">
      <c r="A36" s="419"/>
      <c r="B36" s="419"/>
      <c r="C36" s="423"/>
      <c r="D36" s="75" t="s">
        <v>91</v>
      </c>
      <c r="E36" s="72">
        <f t="shared" si="16"/>
        <v>0</v>
      </c>
      <c r="F36" s="73">
        <v>0</v>
      </c>
      <c r="G36" s="73">
        <v>0</v>
      </c>
      <c r="H36" s="73">
        <v>0</v>
      </c>
      <c r="I36" s="74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</row>
    <row r="37" spans="1:14" ht="21.6" hidden="1" x14ac:dyDescent="0.3">
      <c r="A37" s="419"/>
      <c r="B37" s="419"/>
      <c r="C37" s="423"/>
      <c r="D37" s="75" t="s">
        <v>92</v>
      </c>
      <c r="E37" s="72">
        <f t="shared" si="16"/>
        <v>0</v>
      </c>
      <c r="F37" s="73">
        <v>0</v>
      </c>
      <c r="G37" s="73">
        <v>0</v>
      </c>
      <c r="H37" s="73">
        <v>0</v>
      </c>
      <c r="I37" s="74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</row>
    <row r="38" spans="1:14" ht="21.6" hidden="1" x14ac:dyDescent="0.3">
      <c r="A38" s="419"/>
      <c r="B38" s="419"/>
      <c r="C38" s="423"/>
      <c r="D38" s="57" t="s">
        <v>93</v>
      </c>
      <c r="E38" s="72">
        <f t="shared" si="16"/>
        <v>0</v>
      </c>
      <c r="F38" s="73">
        <v>0</v>
      </c>
      <c r="G38" s="73">
        <v>0</v>
      </c>
      <c r="H38" s="73">
        <v>0</v>
      </c>
      <c r="I38" s="74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</row>
    <row r="39" spans="1:14" hidden="1" x14ac:dyDescent="0.3">
      <c r="A39" s="419"/>
      <c r="B39" s="419"/>
      <c r="C39" s="423"/>
      <c r="D39" s="57" t="s">
        <v>94</v>
      </c>
      <c r="E39" s="72">
        <f>SUM(J39:N39)</f>
        <v>0</v>
      </c>
      <c r="F39" s="73">
        <f>'3 (1'!M30</f>
        <v>38.908670000000001</v>
      </c>
      <c r="G39" s="73">
        <f>'3 (1'!N30</f>
        <v>18.623950000000001</v>
      </c>
      <c r="H39" s="73">
        <f>'3 (1'!O30</f>
        <v>2.1958799999999998</v>
      </c>
      <c r="I39" s="73">
        <f>'3 (1'!P30</f>
        <v>0</v>
      </c>
      <c r="J39" s="73">
        <f>'3 (1'!Q30</f>
        <v>0</v>
      </c>
      <c r="K39" s="73">
        <f>'3 (1'!R30</f>
        <v>0</v>
      </c>
      <c r="L39" s="73">
        <f>'3 (1'!S30</f>
        <v>0</v>
      </c>
      <c r="M39" s="73">
        <f>'3 (1'!T30</f>
        <v>0</v>
      </c>
      <c r="N39" s="73">
        <f>'3 (1'!U30</f>
        <v>0</v>
      </c>
    </row>
    <row r="40" spans="1:14" hidden="1" x14ac:dyDescent="0.3">
      <c r="A40" s="419" t="s">
        <v>185</v>
      </c>
      <c r="B40" s="419" t="s">
        <v>10</v>
      </c>
      <c r="C40" s="423" t="s">
        <v>143</v>
      </c>
      <c r="D40" s="50" t="s">
        <v>79</v>
      </c>
      <c r="E40" s="69">
        <f>(E41+E47+E48)</f>
        <v>1085.0891541587202</v>
      </c>
      <c r="F40" s="69">
        <f t="shared" ref="F40:N40" si="17">(F41+F47+F48)</f>
        <v>558.69164999999998</v>
      </c>
      <c r="G40" s="69">
        <f t="shared" si="17"/>
        <v>615.79073000000005</v>
      </c>
      <c r="H40" s="69">
        <f t="shared" si="17"/>
        <v>630.11537999999996</v>
      </c>
      <c r="I40" s="83">
        <f t="shared" si="17"/>
        <v>472.50227000000001</v>
      </c>
      <c r="J40" s="69">
        <f t="shared" si="17"/>
        <v>519.99793999999997</v>
      </c>
      <c r="K40" s="69">
        <f t="shared" si="17"/>
        <v>547.32256999999993</v>
      </c>
      <c r="L40" s="69">
        <f t="shared" si="17"/>
        <v>5.6921591999999999</v>
      </c>
      <c r="M40" s="69">
        <f t="shared" si="17"/>
        <v>5.9198455680000004</v>
      </c>
      <c r="N40" s="69">
        <f t="shared" si="17"/>
        <v>6.1566393907200005</v>
      </c>
    </row>
    <row r="41" spans="1:14" hidden="1" x14ac:dyDescent="0.3">
      <c r="A41" s="419"/>
      <c r="B41" s="419"/>
      <c r="C41" s="423"/>
      <c r="D41" s="57" t="s">
        <v>95</v>
      </c>
      <c r="E41" s="72">
        <f>SUM(J41:N41)</f>
        <v>1085.0891541587202</v>
      </c>
      <c r="F41" s="84">
        <f t="shared" ref="F41:N41" si="18">SUM(F43:F46)</f>
        <v>558.68687</v>
      </c>
      <c r="G41" s="84">
        <f t="shared" si="18"/>
        <v>591.69596000000001</v>
      </c>
      <c r="H41" s="84">
        <f t="shared" si="18"/>
        <v>542.61537999999996</v>
      </c>
      <c r="I41" s="85">
        <f t="shared" si="18"/>
        <v>472.50227000000001</v>
      </c>
      <c r="J41" s="84">
        <f t="shared" si="18"/>
        <v>519.99793999999997</v>
      </c>
      <c r="K41" s="84">
        <f t="shared" si="18"/>
        <v>547.32256999999993</v>
      </c>
      <c r="L41" s="84">
        <f t="shared" si="18"/>
        <v>5.6921591999999999</v>
      </c>
      <c r="M41" s="84">
        <f t="shared" si="18"/>
        <v>5.9198455680000004</v>
      </c>
      <c r="N41" s="84">
        <f t="shared" si="18"/>
        <v>6.1566393907200005</v>
      </c>
    </row>
    <row r="42" spans="1:14" hidden="1" x14ac:dyDescent="0.3">
      <c r="A42" s="419"/>
      <c r="B42" s="419"/>
      <c r="C42" s="423"/>
      <c r="D42" s="75" t="s">
        <v>88</v>
      </c>
      <c r="E42" s="72"/>
      <c r="F42" s="84"/>
      <c r="G42" s="84"/>
      <c r="H42" s="84"/>
      <c r="I42" s="85"/>
      <c r="J42" s="78"/>
      <c r="K42" s="78"/>
      <c r="L42" s="78"/>
      <c r="M42" s="79"/>
      <c r="N42" s="79"/>
    </row>
    <row r="43" spans="1:14" hidden="1" x14ac:dyDescent="0.3">
      <c r="A43" s="419"/>
      <c r="B43" s="419"/>
      <c r="C43" s="423"/>
      <c r="D43" s="75" t="s">
        <v>89</v>
      </c>
      <c r="E43" s="72">
        <f>SUM(J43:N43)</f>
        <v>28.441854158719998</v>
      </c>
      <c r="F43" s="84">
        <f>'3 (1'!M33</f>
        <v>5.5868700000000002</v>
      </c>
      <c r="G43" s="84">
        <f>'3 (1'!N33</f>
        <v>5.9169600000000004</v>
      </c>
      <c r="H43" s="84">
        <f>'3 (1'!O33</f>
        <v>5.4261600000000003</v>
      </c>
      <c r="I43" s="84">
        <f>'3 (1'!P33</f>
        <v>4.7250300000000003</v>
      </c>
      <c r="J43" s="84">
        <f>'3 (1'!Q33</f>
        <v>5.19998</v>
      </c>
      <c r="K43" s="84">
        <f>'3 (1'!R33</f>
        <v>5.47323</v>
      </c>
      <c r="L43" s="84">
        <f>'3 (1'!S33</f>
        <v>5.6921591999999999</v>
      </c>
      <c r="M43" s="84">
        <f>'3 (1'!T33</f>
        <v>5.9198455680000004</v>
      </c>
      <c r="N43" s="84">
        <f>'3 (1'!U33</f>
        <v>6.1566393907200005</v>
      </c>
    </row>
    <row r="44" spans="1:14" hidden="1" x14ac:dyDescent="0.3">
      <c r="A44" s="419"/>
      <c r="B44" s="419"/>
      <c r="C44" s="423"/>
      <c r="D44" s="75" t="s">
        <v>90</v>
      </c>
      <c r="E44" s="72">
        <f t="shared" ref="E44:E48" si="19">SUM(J44:N44)</f>
        <v>1056.6473000000001</v>
      </c>
      <c r="F44" s="84">
        <f>'3 (1'!M35</f>
        <v>553.1</v>
      </c>
      <c r="G44" s="84">
        <f>'3 (1'!N35</f>
        <v>585.779</v>
      </c>
      <c r="H44" s="84">
        <f>'3 (1'!O35</f>
        <v>537.18921999999998</v>
      </c>
      <c r="I44" s="84">
        <f>'3 (1'!P35</f>
        <v>467.77724000000001</v>
      </c>
      <c r="J44" s="84">
        <f>'3 (1'!Q35</f>
        <v>514.79795999999999</v>
      </c>
      <c r="K44" s="84">
        <f>'3 (1'!R35</f>
        <v>541.84933999999998</v>
      </c>
      <c r="L44" s="84">
        <f>'3 (1'!S35</f>
        <v>0</v>
      </c>
      <c r="M44" s="84">
        <f>'3 (1'!T35</f>
        <v>0</v>
      </c>
      <c r="N44" s="84">
        <f>'3 (1'!U35</f>
        <v>0</v>
      </c>
    </row>
    <row r="45" spans="1:14" hidden="1" x14ac:dyDescent="0.3">
      <c r="A45" s="419"/>
      <c r="B45" s="419"/>
      <c r="C45" s="423"/>
      <c r="D45" s="75" t="s">
        <v>91</v>
      </c>
      <c r="E45" s="72">
        <f t="shared" si="19"/>
        <v>0</v>
      </c>
      <c r="F45" s="84">
        <v>0</v>
      </c>
      <c r="G45" s="84">
        <v>0</v>
      </c>
      <c r="H45" s="84">
        <v>0</v>
      </c>
      <c r="I45" s="85">
        <v>0</v>
      </c>
      <c r="J45" s="84">
        <v>0</v>
      </c>
      <c r="K45" s="84">
        <v>0</v>
      </c>
      <c r="L45" s="84">
        <v>0</v>
      </c>
      <c r="M45" s="84">
        <v>0</v>
      </c>
      <c r="N45" s="84">
        <v>0</v>
      </c>
    </row>
    <row r="46" spans="1:14" ht="21.6" hidden="1" x14ac:dyDescent="0.3">
      <c r="A46" s="419"/>
      <c r="B46" s="419"/>
      <c r="C46" s="423"/>
      <c r="D46" s="75" t="s">
        <v>92</v>
      </c>
      <c r="E46" s="72">
        <f t="shared" si="19"/>
        <v>0</v>
      </c>
      <c r="F46" s="84">
        <v>0</v>
      </c>
      <c r="G46" s="84">
        <v>0</v>
      </c>
      <c r="H46" s="84">
        <v>0</v>
      </c>
      <c r="I46" s="85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</row>
    <row r="47" spans="1:14" ht="21.6" hidden="1" x14ac:dyDescent="0.3">
      <c r="A47" s="419"/>
      <c r="B47" s="419"/>
      <c r="C47" s="423"/>
      <c r="D47" s="57" t="s">
        <v>93</v>
      </c>
      <c r="E47" s="72">
        <f t="shared" si="19"/>
        <v>0</v>
      </c>
      <c r="F47" s="84">
        <v>0</v>
      </c>
      <c r="G47" s="84">
        <v>0</v>
      </c>
      <c r="H47" s="84">
        <v>0</v>
      </c>
      <c r="I47" s="85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</row>
    <row r="48" spans="1:14" hidden="1" x14ac:dyDescent="0.3">
      <c r="A48" s="419"/>
      <c r="B48" s="419"/>
      <c r="C48" s="423"/>
      <c r="D48" s="57" t="s">
        <v>94</v>
      </c>
      <c r="E48" s="72">
        <f t="shared" si="19"/>
        <v>0</v>
      </c>
      <c r="F48" s="84">
        <f>'3 (1'!M36</f>
        <v>4.7800000000000004E-3</v>
      </c>
      <c r="G48" s="84">
        <f>'3 (1'!N36</f>
        <v>24.09477</v>
      </c>
      <c r="H48" s="84">
        <f>'3 (1'!O36</f>
        <v>87.5</v>
      </c>
      <c r="I48" s="84">
        <f>'3 (1'!P36</f>
        <v>0</v>
      </c>
      <c r="J48" s="84">
        <f>'3 (1'!Q36</f>
        <v>0</v>
      </c>
      <c r="K48" s="84">
        <f>'3 (1'!R36</f>
        <v>0</v>
      </c>
      <c r="L48" s="84">
        <f>'3 (1'!S36</f>
        <v>0</v>
      </c>
      <c r="M48" s="84">
        <f>'3 (1'!T36</f>
        <v>0</v>
      </c>
      <c r="N48" s="84">
        <f>'3 (1'!U36</f>
        <v>0</v>
      </c>
    </row>
    <row r="49" spans="1:14" hidden="1" x14ac:dyDescent="0.3">
      <c r="A49" s="419" t="s">
        <v>185</v>
      </c>
      <c r="B49" s="419">
        <v>4</v>
      </c>
      <c r="C49" s="423" t="s">
        <v>144</v>
      </c>
      <c r="D49" s="50" t="s">
        <v>79</v>
      </c>
      <c r="E49" s="69">
        <f t="shared" ref="E49:E50" si="20">SUM(G49:N49)</f>
        <v>8813.8148104544016</v>
      </c>
      <c r="F49" s="70">
        <f>F50+F56+F57</f>
        <v>1581.048</v>
      </c>
      <c r="G49" s="70">
        <f>G50+G56+G57</f>
        <v>1661.9259999999999</v>
      </c>
      <c r="H49" s="86">
        <f t="shared" ref="H49:N49" si="21">H50</f>
        <v>1527.80225</v>
      </c>
      <c r="I49" s="87">
        <f t="shared" si="21"/>
        <v>2554.78388</v>
      </c>
      <c r="J49" s="86">
        <f t="shared" si="21"/>
        <v>1464.1199799999999</v>
      </c>
      <c r="K49" s="86">
        <f t="shared" si="21"/>
        <v>1554.7095999999999</v>
      </c>
      <c r="L49" s="86">
        <f t="shared" si="21"/>
        <v>16.168984000000002</v>
      </c>
      <c r="M49" s="86">
        <f t="shared" si="21"/>
        <v>16.815743360000003</v>
      </c>
      <c r="N49" s="86">
        <f t="shared" si="21"/>
        <v>17.488373094400004</v>
      </c>
    </row>
    <row r="50" spans="1:14" hidden="1" x14ac:dyDescent="0.3">
      <c r="A50" s="419"/>
      <c r="B50" s="419"/>
      <c r="C50" s="423"/>
      <c r="D50" s="57" t="s">
        <v>87</v>
      </c>
      <c r="E50" s="72">
        <f t="shared" si="20"/>
        <v>8808.7494204544</v>
      </c>
      <c r="F50" s="73">
        <f>SUM(F52:F55)</f>
        <v>1563.63636</v>
      </c>
      <c r="G50" s="73">
        <f t="shared" ref="G50:H50" si="22">SUM(G52:G55)</f>
        <v>1656.86061</v>
      </c>
      <c r="H50" s="73">
        <f t="shared" si="22"/>
        <v>1527.80225</v>
      </c>
      <c r="I50" s="74">
        <f t="shared" ref="I50:N50" si="23">SUM(I52:I55)</f>
        <v>2554.78388</v>
      </c>
      <c r="J50" s="73">
        <f t="shared" si="23"/>
        <v>1464.1199799999999</v>
      </c>
      <c r="K50" s="73">
        <f t="shared" si="23"/>
        <v>1554.7095999999999</v>
      </c>
      <c r="L50" s="73">
        <f t="shared" si="23"/>
        <v>16.168984000000002</v>
      </c>
      <c r="M50" s="73">
        <f t="shared" si="23"/>
        <v>16.815743360000003</v>
      </c>
      <c r="N50" s="73">
        <f t="shared" si="23"/>
        <v>17.488373094400004</v>
      </c>
    </row>
    <row r="51" spans="1:14" hidden="1" x14ac:dyDescent="0.3">
      <c r="A51" s="419"/>
      <c r="B51" s="419"/>
      <c r="C51" s="423"/>
      <c r="D51" s="75" t="s">
        <v>88</v>
      </c>
      <c r="E51" s="72"/>
      <c r="F51" s="73"/>
      <c r="G51" s="73"/>
      <c r="H51" s="79"/>
      <c r="I51" s="88"/>
      <c r="J51" s="78"/>
      <c r="K51" s="78"/>
      <c r="L51" s="78"/>
      <c r="M51" s="79"/>
      <c r="N51" s="79"/>
    </row>
    <row r="52" spans="1:14" hidden="1" x14ac:dyDescent="0.3">
      <c r="A52" s="419"/>
      <c r="B52" s="419"/>
      <c r="C52" s="423"/>
      <c r="D52" s="75" t="s">
        <v>89</v>
      </c>
      <c r="E52" s="72">
        <f t="shared" ref="E52:E57" si="24">SUM(G52:N52)</f>
        <v>138.05588045440001</v>
      </c>
      <c r="F52" s="73">
        <f>'3 (1'!M39</f>
        <v>15.63636</v>
      </c>
      <c r="G52" s="73">
        <f>'3 (1'!N39</f>
        <v>16.56861</v>
      </c>
      <c r="H52" s="73">
        <f>'3 (1'!O39</f>
        <v>15.278029999999999</v>
      </c>
      <c r="I52" s="73">
        <f>'3 (1'!P39</f>
        <v>25.547840000000001</v>
      </c>
      <c r="J52" s="73">
        <f>'3 (1'!Q39</f>
        <v>14.6412</v>
      </c>
      <c r="K52" s="73">
        <f>'3 (1'!R39</f>
        <v>15.5471</v>
      </c>
      <c r="L52" s="73">
        <f>'3 (1'!S39</f>
        <v>16.168984000000002</v>
      </c>
      <c r="M52" s="73">
        <f>'3 (1'!T39</f>
        <v>16.815743360000003</v>
      </c>
      <c r="N52" s="73">
        <f>'3 (1'!U39</f>
        <v>17.488373094400004</v>
      </c>
    </row>
    <row r="53" spans="1:14" hidden="1" x14ac:dyDescent="0.3">
      <c r="A53" s="419"/>
      <c r="B53" s="419"/>
      <c r="C53" s="423"/>
      <c r="D53" s="75" t="s">
        <v>90</v>
      </c>
      <c r="E53" s="72">
        <f t="shared" si="24"/>
        <v>8670.6935400000002</v>
      </c>
      <c r="F53" s="73">
        <f>'3 (1'!M40</f>
        <v>1548</v>
      </c>
      <c r="G53" s="73">
        <f>'3 (1'!N40</f>
        <v>1640.2919999999999</v>
      </c>
      <c r="H53" s="73">
        <f>'3 (1'!O40</f>
        <v>1512.52422</v>
      </c>
      <c r="I53" s="73">
        <f>'3 (1'!P40</f>
        <v>2529.2360399999998</v>
      </c>
      <c r="J53" s="73">
        <f>'3 (1'!Q40</f>
        <v>1449.4787799999999</v>
      </c>
      <c r="K53" s="73">
        <f>'3 (1'!R40</f>
        <v>1539.1624999999999</v>
      </c>
      <c r="L53" s="73">
        <f>'3 (1'!S40</f>
        <v>0</v>
      </c>
      <c r="M53" s="73">
        <f>'3 (1'!T40</f>
        <v>0</v>
      </c>
      <c r="N53" s="73">
        <f>'3 (1'!U40</f>
        <v>0</v>
      </c>
    </row>
    <row r="54" spans="1:14" hidden="1" x14ac:dyDescent="0.3">
      <c r="A54" s="419"/>
      <c r="B54" s="419"/>
      <c r="C54" s="423"/>
      <c r="D54" s="75" t="s">
        <v>91</v>
      </c>
      <c r="E54" s="72">
        <f t="shared" si="24"/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</row>
    <row r="55" spans="1:14" ht="21.6" hidden="1" x14ac:dyDescent="0.3">
      <c r="A55" s="419"/>
      <c r="B55" s="419"/>
      <c r="C55" s="423"/>
      <c r="D55" s="75" t="s">
        <v>92</v>
      </c>
      <c r="E55" s="72">
        <f t="shared" si="24"/>
        <v>0</v>
      </c>
      <c r="F55" s="73">
        <v>0</v>
      </c>
      <c r="G55" s="73">
        <v>0</v>
      </c>
      <c r="H55" s="73">
        <v>0</v>
      </c>
      <c r="I55" s="74">
        <v>0</v>
      </c>
      <c r="J55" s="73">
        <v>0</v>
      </c>
      <c r="K55" s="73">
        <v>0</v>
      </c>
      <c r="L55" s="73">
        <v>0</v>
      </c>
      <c r="M55" s="73">
        <v>0</v>
      </c>
      <c r="N55" s="73">
        <v>0</v>
      </c>
    </row>
    <row r="56" spans="1:14" ht="21.6" hidden="1" x14ac:dyDescent="0.3">
      <c r="A56" s="419"/>
      <c r="B56" s="419"/>
      <c r="C56" s="423"/>
      <c r="D56" s="57" t="s">
        <v>93</v>
      </c>
      <c r="E56" s="72">
        <f t="shared" si="24"/>
        <v>0</v>
      </c>
      <c r="F56" s="73">
        <v>0</v>
      </c>
      <c r="G56" s="73">
        <v>0</v>
      </c>
      <c r="H56" s="73">
        <v>0</v>
      </c>
      <c r="I56" s="74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</row>
    <row r="57" spans="1:14" hidden="1" x14ac:dyDescent="0.3">
      <c r="A57" s="419"/>
      <c r="B57" s="419"/>
      <c r="C57" s="423"/>
      <c r="D57" s="57" t="s">
        <v>94</v>
      </c>
      <c r="E57" s="72">
        <f t="shared" si="24"/>
        <v>5.0653899999999998</v>
      </c>
      <c r="F57" s="73">
        <f>'3 (1'!M41</f>
        <v>17.411639999999998</v>
      </c>
      <c r="G57" s="73">
        <f>'3 (1'!N41</f>
        <v>5.0653899999999998</v>
      </c>
      <c r="H57" s="73">
        <f>'3 (1'!O41</f>
        <v>0</v>
      </c>
      <c r="I57" s="73">
        <f>'3 (1'!P41</f>
        <v>0</v>
      </c>
      <c r="J57" s="73">
        <f>'3 (1'!Q41</f>
        <v>0</v>
      </c>
      <c r="K57" s="73">
        <f>'3 (1'!R41</f>
        <v>0</v>
      </c>
      <c r="L57" s="73">
        <f>'3 (1'!S41</f>
        <v>0</v>
      </c>
      <c r="M57" s="73">
        <f>'3 (1'!T41</f>
        <v>0</v>
      </c>
      <c r="N57" s="73">
        <f>'3 (1'!U41</f>
        <v>0</v>
      </c>
    </row>
    <row r="58" spans="1:14" hidden="1" x14ac:dyDescent="0.3">
      <c r="A58" s="419" t="s">
        <v>185</v>
      </c>
      <c r="B58" s="419">
        <v>5</v>
      </c>
      <c r="C58" s="423" t="s">
        <v>145</v>
      </c>
      <c r="D58" s="50" t="s">
        <v>79</v>
      </c>
      <c r="E58" s="69">
        <f>SUM(J58:N58)</f>
        <v>863.21061261056002</v>
      </c>
      <c r="F58" s="70">
        <f t="shared" ref="F58:N58" si="25">F59+F65+F66</f>
        <v>448.46800000000002</v>
      </c>
      <c r="G58" s="70">
        <f t="shared" si="25"/>
        <v>469.41999000000004</v>
      </c>
      <c r="H58" s="70">
        <f t="shared" si="25"/>
        <v>466.92392000000001</v>
      </c>
      <c r="I58" s="71">
        <f t="shared" si="25"/>
        <v>377.50657000000001</v>
      </c>
      <c r="J58" s="70">
        <f t="shared" si="25"/>
        <v>415.45334000000003</v>
      </c>
      <c r="K58" s="70">
        <f t="shared" si="25"/>
        <v>433.67804000000001</v>
      </c>
      <c r="L58" s="70">
        <f t="shared" si="25"/>
        <v>4.5102615999999998</v>
      </c>
      <c r="M58" s="70">
        <f t="shared" si="25"/>
        <v>4.6906720640000001</v>
      </c>
      <c r="N58" s="70">
        <f t="shared" si="25"/>
        <v>4.8782989465600002</v>
      </c>
    </row>
    <row r="59" spans="1:14" hidden="1" x14ac:dyDescent="0.3">
      <c r="A59" s="419"/>
      <c r="B59" s="419"/>
      <c r="C59" s="423"/>
      <c r="D59" s="57" t="s">
        <v>87</v>
      </c>
      <c r="E59" s="72">
        <f>SUM(J59:N59)</f>
        <v>863.21061261056002</v>
      </c>
      <c r="F59" s="73">
        <f t="shared" ref="F59:N59" si="26">SUM(F61:F64)</f>
        <v>439.89899000000003</v>
      </c>
      <c r="G59" s="73">
        <f t="shared" si="26"/>
        <v>468.41414000000003</v>
      </c>
      <c r="H59" s="73">
        <f t="shared" si="26"/>
        <v>433.52359000000001</v>
      </c>
      <c r="I59" s="74">
        <f t="shared" si="26"/>
        <v>377.50657000000001</v>
      </c>
      <c r="J59" s="73">
        <f t="shared" si="26"/>
        <v>415.45334000000003</v>
      </c>
      <c r="K59" s="73">
        <f t="shared" si="26"/>
        <v>433.67804000000001</v>
      </c>
      <c r="L59" s="73">
        <f t="shared" si="26"/>
        <v>4.5102615999999998</v>
      </c>
      <c r="M59" s="73">
        <f t="shared" si="26"/>
        <v>4.6906720640000001</v>
      </c>
      <c r="N59" s="73">
        <f t="shared" si="26"/>
        <v>4.8782989465600002</v>
      </c>
    </row>
    <row r="60" spans="1:14" hidden="1" x14ac:dyDescent="0.3">
      <c r="A60" s="419"/>
      <c r="B60" s="419"/>
      <c r="C60" s="423"/>
      <c r="D60" s="75" t="s">
        <v>88</v>
      </c>
      <c r="E60" s="72"/>
      <c r="F60" s="73"/>
      <c r="G60" s="73"/>
      <c r="H60" s="79"/>
      <c r="I60" s="88"/>
      <c r="J60" s="78"/>
      <c r="K60" s="78"/>
      <c r="L60" s="78"/>
      <c r="M60" s="79"/>
      <c r="N60" s="79"/>
    </row>
    <row r="61" spans="1:14" hidden="1" x14ac:dyDescent="0.3">
      <c r="A61" s="419"/>
      <c r="B61" s="419"/>
      <c r="C61" s="423"/>
      <c r="D61" s="75" t="s">
        <v>89</v>
      </c>
      <c r="E61" s="72">
        <f>SUM(J61:N61)</f>
        <v>22.57056261056</v>
      </c>
      <c r="F61" s="73">
        <f>'3 (1'!M44</f>
        <v>4.3989900000000004</v>
      </c>
      <c r="G61" s="73">
        <f>'3 (1'!N44</f>
        <v>4.6841400000000002</v>
      </c>
      <c r="H61" s="73">
        <f>'3 (1'!O44</f>
        <v>4.3352399999999998</v>
      </c>
      <c r="I61" s="73">
        <f>'3 (1'!P44</f>
        <v>3.7750699999999999</v>
      </c>
      <c r="J61" s="73">
        <f>'3 (1'!Q44</f>
        <v>4.1545399999999999</v>
      </c>
      <c r="K61" s="73">
        <f>'3 (1'!R44</f>
        <v>4.3367899999999997</v>
      </c>
      <c r="L61" s="73">
        <f>'3 (1'!S44</f>
        <v>4.5102615999999998</v>
      </c>
      <c r="M61" s="73">
        <f>'3 (1'!T44</f>
        <v>4.6906720640000001</v>
      </c>
      <c r="N61" s="73">
        <f>'3 (1'!U44</f>
        <v>4.8782989465600002</v>
      </c>
    </row>
    <row r="62" spans="1:14" hidden="1" x14ac:dyDescent="0.3">
      <c r="A62" s="419"/>
      <c r="B62" s="419"/>
      <c r="C62" s="423"/>
      <c r="D62" s="75" t="s">
        <v>90</v>
      </c>
      <c r="E62" s="72">
        <f t="shared" ref="E62:E66" si="27">SUM(J62:N62)</f>
        <v>840.64004999999997</v>
      </c>
      <c r="F62" s="73">
        <f>'3 (1'!M45</f>
        <v>435.5</v>
      </c>
      <c r="G62" s="73">
        <f>'3 (1'!N45</f>
        <v>463.73</v>
      </c>
      <c r="H62" s="73">
        <f>'3 (1'!O45</f>
        <v>429.18835000000001</v>
      </c>
      <c r="I62" s="73">
        <f>'3 (1'!P45</f>
        <v>373.73149999999998</v>
      </c>
      <c r="J62" s="73">
        <f>'3 (1'!Q45</f>
        <v>411.29880000000003</v>
      </c>
      <c r="K62" s="73">
        <f>'3 (1'!R45</f>
        <v>429.34125</v>
      </c>
      <c r="L62" s="73">
        <f>'3 (1'!S45</f>
        <v>0</v>
      </c>
      <c r="M62" s="73">
        <f>'3 (1'!T45</f>
        <v>0</v>
      </c>
      <c r="N62" s="73">
        <f>'3 (1'!U45</f>
        <v>0</v>
      </c>
    </row>
    <row r="63" spans="1:14" hidden="1" x14ac:dyDescent="0.3">
      <c r="A63" s="419"/>
      <c r="B63" s="419"/>
      <c r="C63" s="423"/>
      <c r="D63" s="75" t="s">
        <v>91</v>
      </c>
      <c r="E63" s="72">
        <f t="shared" si="27"/>
        <v>0</v>
      </c>
      <c r="F63" s="73">
        <v>0</v>
      </c>
      <c r="G63" s="73">
        <v>0</v>
      </c>
      <c r="H63" s="73">
        <v>0</v>
      </c>
      <c r="I63" s="74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</row>
    <row r="64" spans="1:14" ht="21.6" hidden="1" x14ac:dyDescent="0.3">
      <c r="A64" s="419"/>
      <c r="B64" s="419"/>
      <c r="C64" s="423"/>
      <c r="D64" s="75" t="s">
        <v>92</v>
      </c>
      <c r="E64" s="72">
        <f t="shared" si="27"/>
        <v>0</v>
      </c>
      <c r="F64" s="73">
        <v>0</v>
      </c>
      <c r="G64" s="73">
        <v>0</v>
      </c>
      <c r="H64" s="73">
        <v>0</v>
      </c>
      <c r="I64" s="74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</row>
    <row r="65" spans="1:14" ht="21.6" hidden="1" x14ac:dyDescent="0.3">
      <c r="A65" s="419"/>
      <c r="B65" s="419"/>
      <c r="C65" s="423"/>
      <c r="D65" s="57" t="s">
        <v>93</v>
      </c>
      <c r="E65" s="72">
        <f t="shared" si="27"/>
        <v>0</v>
      </c>
      <c r="F65" s="73">
        <v>0</v>
      </c>
      <c r="G65" s="73">
        <v>0</v>
      </c>
      <c r="H65" s="73">
        <v>0</v>
      </c>
      <c r="I65" s="74">
        <v>0</v>
      </c>
      <c r="J65" s="73">
        <v>0</v>
      </c>
      <c r="K65" s="73">
        <v>0</v>
      </c>
      <c r="L65" s="73">
        <v>0</v>
      </c>
      <c r="M65" s="73">
        <v>0</v>
      </c>
      <c r="N65" s="73">
        <v>0</v>
      </c>
    </row>
    <row r="66" spans="1:14" hidden="1" x14ac:dyDescent="0.3">
      <c r="A66" s="419"/>
      <c r="B66" s="419"/>
      <c r="C66" s="423"/>
      <c r="D66" s="57" t="s">
        <v>94</v>
      </c>
      <c r="E66" s="72">
        <f t="shared" si="27"/>
        <v>0</v>
      </c>
      <c r="F66" s="73">
        <f>'3 (1'!M46</f>
        <v>8.5690100000000005</v>
      </c>
      <c r="G66" s="73">
        <f>'3 (1'!N46</f>
        <v>1.0058499999999999</v>
      </c>
      <c r="H66" s="73">
        <f>'3 (1'!O46</f>
        <v>33.400329999999997</v>
      </c>
      <c r="I66" s="73">
        <f>'3 (1'!P46</f>
        <v>0</v>
      </c>
      <c r="J66" s="73">
        <f>'3 (1'!Q46</f>
        <v>0</v>
      </c>
      <c r="K66" s="73">
        <f>'3 (1'!R46</f>
        <v>0</v>
      </c>
      <c r="L66" s="73">
        <f>'3 (1'!S46</f>
        <v>0</v>
      </c>
      <c r="M66" s="73">
        <f>'3 (1'!T46</f>
        <v>0</v>
      </c>
      <c r="N66" s="73">
        <f>'3 (1'!U46</f>
        <v>0</v>
      </c>
    </row>
    <row r="67" spans="1:14" hidden="1" x14ac:dyDescent="0.3">
      <c r="A67" s="419" t="s">
        <v>185</v>
      </c>
      <c r="B67" s="419" t="s">
        <v>13</v>
      </c>
      <c r="C67" s="423" t="s">
        <v>146</v>
      </c>
      <c r="D67" s="50" t="s">
        <v>79</v>
      </c>
      <c r="E67" s="69">
        <f>SUM(J67:N67)</f>
        <v>831.87070037184003</v>
      </c>
      <c r="F67" s="70">
        <f t="shared" ref="F67:N67" si="28">F68+F74+F75</f>
        <v>449.93282999999997</v>
      </c>
      <c r="G67" s="70">
        <f t="shared" si="28"/>
        <v>454.37272999999999</v>
      </c>
      <c r="H67" s="70">
        <f t="shared" si="28"/>
        <v>477.90646000000004</v>
      </c>
      <c r="I67" s="71">
        <f t="shared" si="28"/>
        <v>364.22519</v>
      </c>
      <c r="J67" s="70">
        <f t="shared" si="28"/>
        <v>400.83690999999999</v>
      </c>
      <c r="K67" s="70">
        <f t="shared" si="28"/>
        <v>417.48041999999998</v>
      </c>
      <c r="L67" s="70">
        <f t="shared" si="28"/>
        <v>4.3418023999999997</v>
      </c>
      <c r="M67" s="70">
        <f t="shared" si="28"/>
        <v>4.5154744959999995</v>
      </c>
      <c r="N67" s="70">
        <f t="shared" si="28"/>
        <v>4.6960934758399997</v>
      </c>
    </row>
    <row r="68" spans="1:14" hidden="1" x14ac:dyDescent="0.3">
      <c r="A68" s="419"/>
      <c r="B68" s="419"/>
      <c r="C68" s="423"/>
      <c r="D68" s="57" t="s">
        <v>87</v>
      </c>
      <c r="E68" s="72">
        <f>SUM(J68:N68)</f>
        <v>831.87070037184003</v>
      </c>
      <c r="F68" s="73">
        <f t="shared" ref="F68:N68" si="29">SUM(F70:F73)</f>
        <v>428.28282999999999</v>
      </c>
      <c r="G68" s="73">
        <f t="shared" si="29"/>
        <v>454.37272999999999</v>
      </c>
      <c r="H68" s="73">
        <f t="shared" si="29"/>
        <v>418.27142000000003</v>
      </c>
      <c r="I68" s="74">
        <f t="shared" si="29"/>
        <v>364.22519</v>
      </c>
      <c r="J68" s="73">
        <f t="shared" si="29"/>
        <v>400.83690999999999</v>
      </c>
      <c r="K68" s="73">
        <f t="shared" si="29"/>
        <v>417.48041999999998</v>
      </c>
      <c r="L68" s="73">
        <f t="shared" si="29"/>
        <v>4.3418023999999997</v>
      </c>
      <c r="M68" s="73">
        <f t="shared" si="29"/>
        <v>4.5154744959999995</v>
      </c>
      <c r="N68" s="73">
        <f t="shared" si="29"/>
        <v>4.6960934758399997</v>
      </c>
    </row>
    <row r="69" spans="1:14" hidden="1" x14ac:dyDescent="0.3">
      <c r="A69" s="419"/>
      <c r="B69" s="419"/>
      <c r="C69" s="423"/>
      <c r="D69" s="75" t="s">
        <v>88</v>
      </c>
      <c r="E69" s="72"/>
      <c r="F69" s="73"/>
      <c r="G69" s="73"/>
      <c r="H69" s="79"/>
      <c r="I69" s="88"/>
      <c r="J69" s="78"/>
      <c r="K69" s="78"/>
      <c r="L69" s="78"/>
      <c r="M69" s="79"/>
      <c r="N69" s="79"/>
    </row>
    <row r="70" spans="1:14" hidden="1" x14ac:dyDescent="0.3">
      <c r="A70" s="419"/>
      <c r="B70" s="419"/>
      <c r="C70" s="423"/>
      <c r="D70" s="75" t="s">
        <v>89</v>
      </c>
      <c r="E70" s="72">
        <f>SUM(J70:N70)</f>
        <v>21.736550371839996</v>
      </c>
      <c r="F70" s="73">
        <f>'3 (1'!M49</f>
        <v>4.2828299999999997</v>
      </c>
      <c r="G70" s="73">
        <f>'3 (1'!N49</f>
        <v>4.54373</v>
      </c>
      <c r="H70" s="73">
        <f>'3 (1'!O49</f>
        <v>4.1827199999999998</v>
      </c>
      <c r="I70" s="73">
        <f>'3 (1'!P49</f>
        <v>3.6422599999999998</v>
      </c>
      <c r="J70" s="73">
        <f>'3 (1'!Q49</f>
        <v>4.0083700000000002</v>
      </c>
      <c r="K70" s="73">
        <f>'3 (1'!R49</f>
        <v>4.1748099999999999</v>
      </c>
      <c r="L70" s="73">
        <f>'3 (1'!S49</f>
        <v>4.3418023999999997</v>
      </c>
      <c r="M70" s="73">
        <f>'3 (1'!T49</f>
        <v>4.5154744959999995</v>
      </c>
      <c r="N70" s="73">
        <f>'3 (1'!U49</f>
        <v>4.6960934758399997</v>
      </c>
    </row>
    <row r="71" spans="1:14" hidden="1" x14ac:dyDescent="0.3">
      <c r="A71" s="419"/>
      <c r="B71" s="419"/>
      <c r="C71" s="423"/>
      <c r="D71" s="75" t="s">
        <v>90</v>
      </c>
      <c r="E71" s="72">
        <f t="shared" ref="E71:E75" si="30">SUM(J71:N71)</f>
        <v>810.13414999999998</v>
      </c>
      <c r="F71" s="73">
        <f>'3 (1'!M50</f>
        <v>424</v>
      </c>
      <c r="G71" s="73">
        <f>'3 (1'!N50</f>
        <v>449.82900000000001</v>
      </c>
      <c r="H71" s="73">
        <f>'3 (1'!O50</f>
        <v>414.08870000000002</v>
      </c>
      <c r="I71" s="73">
        <f>'3 (1'!P50</f>
        <v>360.58292999999998</v>
      </c>
      <c r="J71" s="73">
        <f>'3 (1'!Q50</f>
        <v>396.82853999999998</v>
      </c>
      <c r="K71" s="73">
        <f>'3 (1'!R50</f>
        <v>413.30561</v>
      </c>
      <c r="L71" s="73">
        <f>'3 (1'!S50</f>
        <v>0</v>
      </c>
      <c r="M71" s="73">
        <f>'3 (1'!T50</f>
        <v>0</v>
      </c>
      <c r="N71" s="73">
        <f>'3 (1'!U50</f>
        <v>0</v>
      </c>
    </row>
    <row r="72" spans="1:14" hidden="1" x14ac:dyDescent="0.3">
      <c r="A72" s="419"/>
      <c r="B72" s="419"/>
      <c r="C72" s="423"/>
      <c r="D72" s="75" t="s">
        <v>91</v>
      </c>
      <c r="E72" s="72">
        <f t="shared" si="30"/>
        <v>0</v>
      </c>
      <c r="F72" s="73">
        <v>0</v>
      </c>
      <c r="G72" s="73">
        <v>0</v>
      </c>
      <c r="H72" s="73">
        <v>0</v>
      </c>
      <c r="I72" s="74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</row>
    <row r="73" spans="1:14" ht="21.6" hidden="1" x14ac:dyDescent="0.3">
      <c r="A73" s="419"/>
      <c r="B73" s="419"/>
      <c r="C73" s="423"/>
      <c r="D73" s="75" t="s">
        <v>92</v>
      </c>
      <c r="E73" s="72">
        <f t="shared" si="30"/>
        <v>0</v>
      </c>
      <c r="F73" s="73">
        <v>0</v>
      </c>
      <c r="G73" s="73">
        <v>0</v>
      </c>
      <c r="H73" s="73">
        <v>0</v>
      </c>
      <c r="I73" s="74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</row>
    <row r="74" spans="1:14" ht="21.6" hidden="1" x14ac:dyDescent="0.3">
      <c r="A74" s="419"/>
      <c r="B74" s="419"/>
      <c r="C74" s="423"/>
      <c r="D74" s="57" t="s">
        <v>93</v>
      </c>
      <c r="E74" s="72">
        <f t="shared" si="30"/>
        <v>0</v>
      </c>
      <c r="F74" s="73">
        <v>0</v>
      </c>
      <c r="G74" s="73">
        <v>0</v>
      </c>
      <c r="H74" s="73">
        <v>0</v>
      </c>
      <c r="I74" s="74">
        <v>0</v>
      </c>
      <c r="J74" s="73">
        <v>0</v>
      </c>
      <c r="K74" s="73">
        <v>0</v>
      </c>
      <c r="L74" s="73">
        <v>0</v>
      </c>
      <c r="M74" s="73">
        <v>0</v>
      </c>
      <c r="N74" s="73">
        <v>0</v>
      </c>
    </row>
    <row r="75" spans="1:14" hidden="1" x14ac:dyDescent="0.3">
      <c r="A75" s="419"/>
      <c r="B75" s="419"/>
      <c r="C75" s="423"/>
      <c r="D75" s="57" t="s">
        <v>94</v>
      </c>
      <c r="E75" s="72">
        <f t="shared" si="30"/>
        <v>0</v>
      </c>
      <c r="F75" s="73">
        <f>'3 (1'!M51</f>
        <v>21.65</v>
      </c>
      <c r="G75" s="73">
        <f>'3 (1'!N51</f>
        <v>0</v>
      </c>
      <c r="H75" s="73">
        <f>'3 (1'!O51</f>
        <v>59.635039999999996</v>
      </c>
      <c r="I75" s="73">
        <f>'3 (1'!P51</f>
        <v>0</v>
      </c>
      <c r="J75" s="73">
        <f>'3 (1'!Q51</f>
        <v>0</v>
      </c>
      <c r="K75" s="73">
        <f>'3 (1'!R51</f>
        <v>0</v>
      </c>
      <c r="L75" s="73">
        <f>'3 (1'!S51</f>
        <v>0</v>
      </c>
      <c r="M75" s="73">
        <f>'3 (1'!T51</f>
        <v>0</v>
      </c>
      <c r="N75" s="73">
        <f>'3 (1'!U51</f>
        <v>0</v>
      </c>
    </row>
  </sheetData>
  <mergeCells count="42">
    <mergeCell ref="A8:N8"/>
    <mergeCell ref="K1:N1"/>
    <mergeCell ref="K2:N2"/>
    <mergeCell ref="K6:N6"/>
    <mergeCell ref="J3:N3"/>
    <mergeCell ref="E4:N4"/>
    <mergeCell ref="E5:N5"/>
    <mergeCell ref="E10:N10"/>
    <mergeCell ref="E11:E12"/>
    <mergeCell ref="F11:F12"/>
    <mergeCell ref="G11:G12"/>
    <mergeCell ref="N11:N12"/>
    <mergeCell ref="H11:H12"/>
    <mergeCell ref="I11:I12"/>
    <mergeCell ref="J11:J12"/>
    <mergeCell ref="K11:K12"/>
    <mergeCell ref="L11:L12"/>
    <mergeCell ref="M11:M12"/>
    <mergeCell ref="A10:B11"/>
    <mergeCell ref="C10:C12"/>
    <mergeCell ref="D10:D12"/>
    <mergeCell ref="A31:A39"/>
    <mergeCell ref="B31:B39"/>
    <mergeCell ref="C31:C39"/>
    <mergeCell ref="A13:A21"/>
    <mergeCell ref="B13:B21"/>
    <mergeCell ref="C13:C21"/>
    <mergeCell ref="A22:A30"/>
    <mergeCell ref="B22:B30"/>
    <mergeCell ref="C22:C30"/>
    <mergeCell ref="A40:A48"/>
    <mergeCell ref="B40:B48"/>
    <mergeCell ref="C40:C48"/>
    <mergeCell ref="A49:A57"/>
    <mergeCell ref="B49:B57"/>
    <mergeCell ref="C49:C57"/>
    <mergeCell ref="A58:A66"/>
    <mergeCell ref="B58:B66"/>
    <mergeCell ref="C58:C66"/>
    <mergeCell ref="A67:A75"/>
    <mergeCell ref="B67:B75"/>
    <mergeCell ref="C67:C75"/>
  </mergeCells>
  <pageMargins left="0.59055118110236227" right="0.59055118110236227" top="0.78740157480314965" bottom="0.78740157480314965" header="0.31496062992125984" footer="0.31496062992125984"/>
  <pageSetup paperSize="9" orientation="landscape" r:id="rId1"/>
  <headerFooter>
    <oddFooter>&amp;C&amp;P</oddFooter>
  </headerFooter>
  <rowBreaks count="1" manualBreakCount="1">
    <brk id="39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B27C-302F-4324-862C-1A754F078B29}">
  <dimension ref="A1:E41"/>
  <sheetViews>
    <sheetView view="pageBreakPreview" zoomScaleSheetLayoutView="100" workbookViewId="0">
      <selection activeCell="A40" sqref="A40"/>
    </sheetView>
  </sheetViews>
  <sheetFormatPr defaultRowHeight="14.4" x14ac:dyDescent="0.3"/>
  <cols>
    <col min="1" max="1" width="3.88671875" customWidth="1"/>
    <col min="2" max="2" width="39.88671875" customWidth="1"/>
    <col min="3" max="3" width="55.6640625" customWidth="1"/>
    <col min="4" max="4" width="13.88671875" hidden="1" customWidth="1"/>
    <col min="5" max="5" width="14" hidden="1" customWidth="1"/>
    <col min="252" max="252" width="6" customWidth="1"/>
    <col min="253" max="253" width="17.6640625" customWidth="1"/>
    <col min="254" max="254" width="35.6640625" customWidth="1"/>
    <col min="255" max="255" width="13.5546875" customWidth="1"/>
    <col min="256" max="256" width="14" customWidth="1"/>
    <col min="257" max="257" width="13.6640625" customWidth="1"/>
    <col min="258" max="258" width="11.5546875" customWidth="1"/>
    <col min="259" max="259" width="11.88671875" customWidth="1"/>
    <col min="260" max="260" width="12.33203125" customWidth="1"/>
    <col min="261" max="261" width="12" customWidth="1"/>
    <col min="508" max="508" width="6" customWidth="1"/>
    <col min="509" max="509" width="17.6640625" customWidth="1"/>
    <col min="510" max="510" width="35.6640625" customWidth="1"/>
    <col min="511" max="511" width="13.5546875" customWidth="1"/>
    <col min="512" max="512" width="14" customWidth="1"/>
    <col min="513" max="513" width="13.6640625" customWidth="1"/>
    <col min="514" max="514" width="11.5546875" customWidth="1"/>
    <col min="515" max="515" width="11.88671875" customWidth="1"/>
    <col min="516" max="516" width="12.33203125" customWidth="1"/>
    <col min="517" max="517" width="12" customWidth="1"/>
    <col min="764" max="764" width="6" customWidth="1"/>
    <col min="765" max="765" width="17.6640625" customWidth="1"/>
    <col min="766" max="766" width="35.6640625" customWidth="1"/>
    <col min="767" max="767" width="13.5546875" customWidth="1"/>
    <col min="768" max="768" width="14" customWidth="1"/>
    <col min="769" max="769" width="13.6640625" customWidth="1"/>
    <col min="770" max="770" width="11.5546875" customWidth="1"/>
    <col min="771" max="771" width="11.88671875" customWidth="1"/>
    <col min="772" max="772" width="12.33203125" customWidth="1"/>
    <col min="773" max="773" width="12" customWidth="1"/>
    <col min="1020" max="1020" width="6" customWidth="1"/>
    <col min="1021" max="1021" width="17.6640625" customWidth="1"/>
    <col min="1022" max="1022" width="35.6640625" customWidth="1"/>
    <col min="1023" max="1023" width="13.5546875" customWidth="1"/>
    <col min="1024" max="1024" width="14" customWidth="1"/>
    <col min="1025" max="1025" width="13.6640625" customWidth="1"/>
    <col min="1026" max="1026" width="11.5546875" customWidth="1"/>
    <col min="1027" max="1027" width="11.88671875" customWidth="1"/>
    <col min="1028" max="1028" width="12.33203125" customWidth="1"/>
    <col min="1029" max="1029" width="12" customWidth="1"/>
    <col min="1276" max="1276" width="6" customWidth="1"/>
    <col min="1277" max="1277" width="17.6640625" customWidth="1"/>
    <col min="1278" max="1278" width="35.6640625" customWidth="1"/>
    <col min="1279" max="1279" width="13.5546875" customWidth="1"/>
    <col min="1280" max="1280" width="14" customWidth="1"/>
    <col min="1281" max="1281" width="13.6640625" customWidth="1"/>
    <col min="1282" max="1282" width="11.5546875" customWidth="1"/>
    <col min="1283" max="1283" width="11.88671875" customWidth="1"/>
    <col min="1284" max="1284" width="12.33203125" customWidth="1"/>
    <col min="1285" max="1285" width="12" customWidth="1"/>
    <col min="1532" max="1532" width="6" customWidth="1"/>
    <col min="1533" max="1533" width="17.6640625" customWidth="1"/>
    <col min="1534" max="1534" width="35.6640625" customWidth="1"/>
    <col min="1535" max="1535" width="13.5546875" customWidth="1"/>
    <col min="1536" max="1536" width="14" customWidth="1"/>
    <col min="1537" max="1537" width="13.6640625" customWidth="1"/>
    <col min="1538" max="1538" width="11.5546875" customWidth="1"/>
    <col min="1539" max="1539" width="11.88671875" customWidth="1"/>
    <col min="1540" max="1540" width="12.33203125" customWidth="1"/>
    <col min="1541" max="1541" width="12" customWidth="1"/>
    <col min="1788" max="1788" width="6" customWidth="1"/>
    <col min="1789" max="1789" width="17.6640625" customWidth="1"/>
    <col min="1790" max="1790" width="35.6640625" customWidth="1"/>
    <col min="1791" max="1791" width="13.5546875" customWidth="1"/>
    <col min="1792" max="1792" width="14" customWidth="1"/>
    <col min="1793" max="1793" width="13.6640625" customWidth="1"/>
    <col min="1794" max="1794" width="11.5546875" customWidth="1"/>
    <col min="1795" max="1795" width="11.88671875" customWidth="1"/>
    <col min="1796" max="1796" width="12.33203125" customWidth="1"/>
    <col min="1797" max="1797" width="12" customWidth="1"/>
    <col min="2044" max="2044" width="6" customWidth="1"/>
    <col min="2045" max="2045" width="17.6640625" customWidth="1"/>
    <col min="2046" max="2046" width="35.6640625" customWidth="1"/>
    <col min="2047" max="2047" width="13.5546875" customWidth="1"/>
    <col min="2048" max="2048" width="14" customWidth="1"/>
    <col min="2049" max="2049" width="13.6640625" customWidth="1"/>
    <col min="2050" max="2050" width="11.5546875" customWidth="1"/>
    <col min="2051" max="2051" width="11.88671875" customWidth="1"/>
    <col min="2052" max="2052" width="12.33203125" customWidth="1"/>
    <col min="2053" max="2053" width="12" customWidth="1"/>
    <col min="2300" max="2300" width="6" customWidth="1"/>
    <col min="2301" max="2301" width="17.6640625" customWidth="1"/>
    <col min="2302" max="2302" width="35.6640625" customWidth="1"/>
    <col min="2303" max="2303" width="13.5546875" customWidth="1"/>
    <col min="2304" max="2304" width="14" customWidth="1"/>
    <col min="2305" max="2305" width="13.6640625" customWidth="1"/>
    <col min="2306" max="2306" width="11.5546875" customWidth="1"/>
    <col min="2307" max="2307" width="11.88671875" customWidth="1"/>
    <col min="2308" max="2308" width="12.33203125" customWidth="1"/>
    <col min="2309" max="2309" width="12" customWidth="1"/>
    <col min="2556" max="2556" width="6" customWidth="1"/>
    <col min="2557" max="2557" width="17.6640625" customWidth="1"/>
    <col min="2558" max="2558" width="35.6640625" customWidth="1"/>
    <col min="2559" max="2559" width="13.5546875" customWidth="1"/>
    <col min="2560" max="2560" width="14" customWidth="1"/>
    <col min="2561" max="2561" width="13.6640625" customWidth="1"/>
    <col min="2562" max="2562" width="11.5546875" customWidth="1"/>
    <col min="2563" max="2563" width="11.88671875" customWidth="1"/>
    <col min="2564" max="2564" width="12.33203125" customWidth="1"/>
    <col min="2565" max="2565" width="12" customWidth="1"/>
    <col min="2812" max="2812" width="6" customWidth="1"/>
    <col min="2813" max="2813" width="17.6640625" customWidth="1"/>
    <col min="2814" max="2814" width="35.6640625" customWidth="1"/>
    <col min="2815" max="2815" width="13.5546875" customWidth="1"/>
    <col min="2816" max="2816" width="14" customWidth="1"/>
    <col min="2817" max="2817" width="13.6640625" customWidth="1"/>
    <col min="2818" max="2818" width="11.5546875" customWidth="1"/>
    <col min="2819" max="2819" width="11.88671875" customWidth="1"/>
    <col min="2820" max="2820" width="12.33203125" customWidth="1"/>
    <col min="2821" max="2821" width="12" customWidth="1"/>
    <col min="3068" max="3068" width="6" customWidth="1"/>
    <col min="3069" max="3069" width="17.6640625" customWidth="1"/>
    <col min="3070" max="3070" width="35.6640625" customWidth="1"/>
    <col min="3071" max="3071" width="13.5546875" customWidth="1"/>
    <col min="3072" max="3072" width="14" customWidth="1"/>
    <col min="3073" max="3073" width="13.6640625" customWidth="1"/>
    <col min="3074" max="3074" width="11.5546875" customWidth="1"/>
    <col min="3075" max="3075" width="11.88671875" customWidth="1"/>
    <col min="3076" max="3076" width="12.33203125" customWidth="1"/>
    <col min="3077" max="3077" width="12" customWidth="1"/>
    <col min="3324" max="3324" width="6" customWidth="1"/>
    <col min="3325" max="3325" width="17.6640625" customWidth="1"/>
    <col min="3326" max="3326" width="35.6640625" customWidth="1"/>
    <col min="3327" max="3327" width="13.5546875" customWidth="1"/>
    <col min="3328" max="3328" width="14" customWidth="1"/>
    <col min="3329" max="3329" width="13.6640625" customWidth="1"/>
    <col min="3330" max="3330" width="11.5546875" customWidth="1"/>
    <col min="3331" max="3331" width="11.88671875" customWidth="1"/>
    <col min="3332" max="3332" width="12.33203125" customWidth="1"/>
    <col min="3333" max="3333" width="12" customWidth="1"/>
    <col min="3580" max="3580" width="6" customWidth="1"/>
    <col min="3581" max="3581" width="17.6640625" customWidth="1"/>
    <col min="3582" max="3582" width="35.6640625" customWidth="1"/>
    <col min="3583" max="3583" width="13.5546875" customWidth="1"/>
    <col min="3584" max="3584" width="14" customWidth="1"/>
    <col min="3585" max="3585" width="13.6640625" customWidth="1"/>
    <col min="3586" max="3586" width="11.5546875" customWidth="1"/>
    <col min="3587" max="3587" width="11.88671875" customWidth="1"/>
    <col min="3588" max="3588" width="12.33203125" customWidth="1"/>
    <col min="3589" max="3589" width="12" customWidth="1"/>
    <col min="3836" max="3836" width="6" customWidth="1"/>
    <col min="3837" max="3837" width="17.6640625" customWidth="1"/>
    <col min="3838" max="3838" width="35.6640625" customWidth="1"/>
    <col min="3839" max="3839" width="13.5546875" customWidth="1"/>
    <col min="3840" max="3840" width="14" customWidth="1"/>
    <col min="3841" max="3841" width="13.6640625" customWidth="1"/>
    <col min="3842" max="3842" width="11.5546875" customWidth="1"/>
    <col min="3843" max="3843" width="11.88671875" customWidth="1"/>
    <col min="3844" max="3844" width="12.33203125" customWidth="1"/>
    <col min="3845" max="3845" width="12" customWidth="1"/>
    <col min="4092" max="4092" width="6" customWidth="1"/>
    <col min="4093" max="4093" width="17.6640625" customWidth="1"/>
    <col min="4094" max="4094" width="35.6640625" customWidth="1"/>
    <col min="4095" max="4095" width="13.5546875" customWidth="1"/>
    <col min="4096" max="4096" width="14" customWidth="1"/>
    <col min="4097" max="4097" width="13.6640625" customWidth="1"/>
    <col min="4098" max="4098" width="11.5546875" customWidth="1"/>
    <col min="4099" max="4099" width="11.88671875" customWidth="1"/>
    <col min="4100" max="4100" width="12.33203125" customWidth="1"/>
    <col min="4101" max="4101" width="12" customWidth="1"/>
    <col min="4348" max="4348" width="6" customWidth="1"/>
    <col min="4349" max="4349" width="17.6640625" customWidth="1"/>
    <col min="4350" max="4350" width="35.6640625" customWidth="1"/>
    <col min="4351" max="4351" width="13.5546875" customWidth="1"/>
    <col min="4352" max="4352" width="14" customWidth="1"/>
    <col min="4353" max="4353" width="13.6640625" customWidth="1"/>
    <col min="4354" max="4354" width="11.5546875" customWidth="1"/>
    <col min="4355" max="4355" width="11.88671875" customWidth="1"/>
    <col min="4356" max="4356" width="12.33203125" customWidth="1"/>
    <col min="4357" max="4357" width="12" customWidth="1"/>
    <col min="4604" max="4604" width="6" customWidth="1"/>
    <col min="4605" max="4605" width="17.6640625" customWidth="1"/>
    <col min="4606" max="4606" width="35.6640625" customWidth="1"/>
    <col min="4607" max="4607" width="13.5546875" customWidth="1"/>
    <col min="4608" max="4608" width="14" customWidth="1"/>
    <col min="4609" max="4609" width="13.6640625" customWidth="1"/>
    <col min="4610" max="4610" width="11.5546875" customWidth="1"/>
    <col min="4611" max="4611" width="11.88671875" customWidth="1"/>
    <col min="4612" max="4612" width="12.33203125" customWidth="1"/>
    <col min="4613" max="4613" width="12" customWidth="1"/>
    <col min="4860" max="4860" width="6" customWidth="1"/>
    <col min="4861" max="4861" width="17.6640625" customWidth="1"/>
    <col min="4862" max="4862" width="35.6640625" customWidth="1"/>
    <col min="4863" max="4863" width="13.5546875" customWidth="1"/>
    <col min="4864" max="4864" width="14" customWidth="1"/>
    <col min="4865" max="4865" width="13.6640625" customWidth="1"/>
    <col min="4866" max="4866" width="11.5546875" customWidth="1"/>
    <col min="4867" max="4867" width="11.88671875" customWidth="1"/>
    <col min="4868" max="4868" width="12.33203125" customWidth="1"/>
    <col min="4869" max="4869" width="12" customWidth="1"/>
    <col min="5116" max="5116" width="6" customWidth="1"/>
    <col min="5117" max="5117" width="17.6640625" customWidth="1"/>
    <col min="5118" max="5118" width="35.6640625" customWidth="1"/>
    <col min="5119" max="5119" width="13.5546875" customWidth="1"/>
    <col min="5120" max="5120" width="14" customWidth="1"/>
    <col min="5121" max="5121" width="13.6640625" customWidth="1"/>
    <col min="5122" max="5122" width="11.5546875" customWidth="1"/>
    <col min="5123" max="5123" width="11.88671875" customWidth="1"/>
    <col min="5124" max="5124" width="12.33203125" customWidth="1"/>
    <col min="5125" max="5125" width="12" customWidth="1"/>
    <col min="5372" max="5372" width="6" customWidth="1"/>
    <col min="5373" max="5373" width="17.6640625" customWidth="1"/>
    <col min="5374" max="5374" width="35.6640625" customWidth="1"/>
    <col min="5375" max="5375" width="13.5546875" customWidth="1"/>
    <col min="5376" max="5376" width="14" customWidth="1"/>
    <col min="5377" max="5377" width="13.6640625" customWidth="1"/>
    <col min="5378" max="5378" width="11.5546875" customWidth="1"/>
    <col min="5379" max="5379" width="11.88671875" customWidth="1"/>
    <col min="5380" max="5380" width="12.33203125" customWidth="1"/>
    <col min="5381" max="5381" width="12" customWidth="1"/>
    <col min="5628" max="5628" width="6" customWidth="1"/>
    <col min="5629" max="5629" width="17.6640625" customWidth="1"/>
    <col min="5630" max="5630" width="35.6640625" customWidth="1"/>
    <col min="5631" max="5631" width="13.5546875" customWidth="1"/>
    <col min="5632" max="5632" width="14" customWidth="1"/>
    <col min="5633" max="5633" width="13.6640625" customWidth="1"/>
    <col min="5634" max="5634" width="11.5546875" customWidth="1"/>
    <col min="5635" max="5635" width="11.88671875" customWidth="1"/>
    <col min="5636" max="5636" width="12.33203125" customWidth="1"/>
    <col min="5637" max="5637" width="12" customWidth="1"/>
    <col min="5884" max="5884" width="6" customWidth="1"/>
    <col min="5885" max="5885" width="17.6640625" customWidth="1"/>
    <col min="5886" max="5886" width="35.6640625" customWidth="1"/>
    <col min="5887" max="5887" width="13.5546875" customWidth="1"/>
    <col min="5888" max="5888" width="14" customWidth="1"/>
    <col min="5889" max="5889" width="13.6640625" customWidth="1"/>
    <col min="5890" max="5890" width="11.5546875" customWidth="1"/>
    <col min="5891" max="5891" width="11.88671875" customWidth="1"/>
    <col min="5892" max="5892" width="12.33203125" customWidth="1"/>
    <col min="5893" max="5893" width="12" customWidth="1"/>
    <col min="6140" max="6140" width="6" customWidth="1"/>
    <col min="6141" max="6141" width="17.6640625" customWidth="1"/>
    <col min="6142" max="6142" width="35.6640625" customWidth="1"/>
    <col min="6143" max="6143" width="13.5546875" customWidth="1"/>
    <col min="6144" max="6144" width="14" customWidth="1"/>
    <col min="6145" max="6145" width="13.6640625" customWidth="1"/>
    <col min="6146" max="6146" width="11.5546875" customWidth="1"/>
    <col min="6147" max="6147" width="11.88671875" customWidth="1"/>
    <col min="6148" max="6148" width="12.33203125" customWidth="1"/>
    <col min="6149" max="6149" width="12" customWidth="1"/>
    <col min="6396" max="6396" width="6" customWidth="1"/>
    <col min="6397" max="6397" width="17.6640625" customWidth="1"/>
    <col min="6398" max="6398" width="35.6640625" customWidth="1"/>
    <col min="6399" max="6399" width="13.5546875" customWidth="1"/>
    <col min="6400" max="6400" width="14" customWidth="1"/>
    <col min="6401" max="6401" width="13.6640625" customWidth="1"/>
    <col min="6402" max="6402" width="11.5546875" customWidth="1"/>
    <col min="6403" max="6403" width="11.88671875" customWidth="1"/>
    <col min="6404" max="6404" width="12.33203125" customWidth="1"/>
    <col min="6405" max="6405" width="12" customWidth="1"/>
    <col min="6652" max="6652" width="6" customWidth="1"/>
    <col min="6653" max="6653" width="17.6640625" customWidth="1"/>
    <col min="6654" max="6654" width="35.6640625" customWidth="1"/>
    <col min="6655" max="6655" width="13.5546875" customWidth="1"/>
    <col min="6656" max="6656" width="14" customWidth="1"/>
    <col min="6657" max="6657" width="13.6640625" customWidth="1"/>
    <col min="6658" max="6658" width="11.5546875" customWidth="1"/>
    <col min="6659" max="6659" width="11.88671875" customWidth="1"/>
    <col min="6660" max="6660" width="12.33203125" customWidth="1"/>
    <col min="6661" max="6661" width="12" customWidth="1"/>
    <col min="6908" max="6908" width="6" customWidth="1"/>
    <col min="6909" max="6909" width="17.6640625" customWidth="1"/>
    <col min="6910" max="6910" width="35.6640625" customWidth="1"/>
    <col min="6911" max="6911" width="13.5546875" customWidth="1"/>
    <col min="6912" max="6912" width="14" customWidth="1"/>
    <col min="6913" max="6913" width="13.6640625" customWidth="1"/>
    <col min="6914" max="6914" width="11.5546875" customWidth="1"/>
    <col min="6915" max="6915" width="11.88671875" customWidth="1"/>
    <col min="6916" max="6916" width="12.33203125" customWidth="1"/>
    <col min="6917" max="6917" width="12" customWidth="1"/>
    <col min="7164" max="7164" width="6" customWidth="1"/>
    <col min="7165" max="7165" width="17.6640625" customWidth="1"/>
    <col min="7166" max="7166" width="35.6640625" customWidth="1"/>
    <col min="7167" max="7167" width="13.5546875" customWidth="1"/>
    <col min="7168" max="7168" width="14" customWidth="1"/>
    <col min="7169" max="7169" width="13.6640625" customWidth="1"/>
    <col min="7170" max="7170" width="11.5546875" customWidth="1"/>
    <col min="7171" max="7171" width="11.88671875" customWidth="1"/>
    <col min="7172" max="7172" width="12.33203125" customWidth="1"/>
    <col min="7173" max="7173" width="12" customWidth="1"/>
    <col min="7420" max="7420" width="6" customWidth="1"/>
    <col min="7421" max="7421" width="17.6640625" customWidth="1"/>
    <col min="7422" max="7422" width="35.6640625" customWidth="1"/>
    <col min="7423" max="7423" width="13.5546875" customWidth="1"/>
    <col min="7424" max="7424" width="14" customWidth="1"/>
    <col min="7425" max="7425" width="13.6640625" customWidth="1"/>
    <col min="7426" max="7426" width="11.5546875" customWidth="1"/>
    <col min="7427" max="7427" width="11.88671875" customWidth="1"/>
    <col min="7428" max="7428" width="12.33203125" customWidth="1"/>
    <col min="7429" max="7429" width="12" customWidth="1"/>
    <col min="7676" max="7676" width="6" customWidth="1"/>
    <col min="7677" max="7677" width="17.6640625" customWidth="1"/>
    <col min="7678" max="7678" width="35.6640625" customWidth="1"/>
    <col min="7679" max="7679" width="13.5546875" customWidth="1"/>
    <col min="7680" max="7680" width="14" customWidth="1"/>
    <col min="7681" max="7681" width="13.6640625" customWidth="1"/>
    <col min="7682" max="7682" width="11.5546875" customWidth="1"/>
    <col min="7683" max="7683" width="11.88671875" customWidth="1"/>
    <col min="7684" max="7684" width="12.33203125" customWidth="1"/>
    <col min="7685" max="7685" width="12" customWidth="1"/>
    <col min="7932" max="7932" width="6" customWidth="1"/>
    <col min="7933" max="7933" width="17.6640625" customWidth="1"/>
    <col min="7934" max="7934" width="35.6640625" customWidth="1"/>
    <col min="7935" max="7935" width="13.5546875" customWidth="1"/>
    <col min="7936" max="7936" width="14" customWidth="1"/>
    <col min="7937" max="7937" width="13.6640625" customWidth="1"/>
    <col min="7938" max="7938" width="11.5546875" customWidth="1"/>
    <col min="7939" max="7939" width="11.88671875" customWidth="1"/>
    <col min="7940" max="7940" width="12.33203125" customWidth="1"/>
    <col min="7941" max="7941" width="12" customWidth="1"/>
    <col min="8188" max="8188" width="6" customWidth="1"/>
    <col min="8189" max="8189" width="17.6640625" customWidth="1"/>
    <col min="8190" max="8190" width="35.6640625" customWidth="1"/>
    <col min="8191" max="8191" width="13.5546875" customWidth="1"/>
    <col min="8192" max="8192" width="14" customWidth="1"/>
    <col min="8193" max="8193" width="13.6640625" customWidth="1"/>
    <col min="8194" max="8194" width="11.5546875" customWidth="1"/>
    <col min="8195" max="8195" width="11.88671875" customWidth="1"/>
    <col min="8196" max="8196" width="12.33203125" customWidth="1"/>
    <col min="8197" max="8197" width="12" customWidth="1"/>
    <col min="8444" max="8444" width="6" customWidth="1"/>
    <col min="8445" max="8445" width="17.6640625" customWidth="1"/>
    <col min="8446" max="8446" width="35.6640625" customWidth="1"/>
    <col min="8447" max="8447" width="13.5546875" customWidth="1"/>
    <col min="8448" max="8448" width="14" customWidth="1"/>
    <col min="8449" max="8449" width="13.6640625" customWidth="1"/>
    <col min="8450" max="8450" width="11.5546875" customWidth="1"/>
    <col min="8451" max="8451" width="11.88671875" customWidth="1"/>
    <col min="8452" max="8452" width="12.33203125" customWidth="1"/>
    <col min="8453" max="8453" width="12" customWidth="1"/>
    <col min="8700" max="8700" width="6" customWidth="1"/>
    <col min="8701" max="8701" width="17.6640625" customWidth="1"/>
    <col min="8702" max="8702" width="35.6640625" customWidth="1"/>
    <col min="8703" max="8703" width="13.5546875" customWidth="1"/>
    <col min="8704" max="8704" width="14" customWidth="1"/>
    <col min="8705" max="8705" width="13.6640625" customWidth="1"/>
    <col min="8706" max="8706" width="11.5546875" customWidth="1"/>
    <col min="8707" max="8707" width="11.88671875" customWidth="1"/>
    <col min="8708" max="8708" width="12.33203125" customWidth="1"/>
    <col min="8709" max="8709" width="12" customWidth="1"/>
    <col min="8956" max="8956" width="6" customWidth="1"/>
    <col min="8957" max="8957" width="17.6640625" customWidth="1"/>
    <col min="8958" max="8958" width="35.6640625" customWidth="1"/>
    <col min="8959" max="8959" width="13.5546875" customWidth="1"/>
    <col min="8960" max="8960" width="14" customWidth="1"/>
    <col min="8961" max="8961" width="13.6640625" customWidth="1"/>
    <col min="8962" max="8962" width="11.5546875" customWidth="1"/>
    <col min="8963" max="8963" width="11.88671875" customWidth="1"/>
    <col min="8964" max="8964" width="12.33203125" customWidth="1"/>
    <col min="8965" max="8965" width="12" customWidth="1"/>
    <col min="9212" max="9212" width="6" customWidth="1"/>
    <col min="9213" max="9213" width="17.6640625" customWidth="1"/>
    <col min="9214" max="9214" width="35.6640625" customWidth="1"/>
    <col min="9215" max="9215" width="13.5546875" customWidth="1"/>
    <col min="9216" max="9216" width="14" customWidth="1"/>
    <col min="9217" max="9217" width="13.6640625" customWidth="1"/>
    <col min="9218" max="9218" width="11.5546875" customWidth="1"/>
    <col min="9219" max="9219" width="11.88671875" customWidth="1"/>
    <col min="9220" max="9220" width="12.33203125" customWidth="1"/>
    <col min="9221" max="9221" width="12" customWidth="1"/>
    <col min="9468" max="9468" width="6" customWidth="1"/>
    <col min="9469" max="9469" width="17.6640625" customWidth="1"/>
    <col min="9470" max="9470" width="35.6640625" customWidth="1"/>
    <col min="9471" max="9471" width="13.5546875" customWidth="1"/>
    <col min="9472" max="9472" width="14" customWidth="1"/>
    <col min="9473" max="9473" width="13.6640625" customWidth="1"/>
    <col min="9474" max="9474" width="11.5546875" customWidth="1"/>
    <col min="9475" max="9475" width="11.88671875" customWidth="1"/>
    <col min="9476" max="9476" width="12.33203125" customWidth="1"/>
    <col min="9477" max="9477" width="12" customWidth="1"/>
    <col min="9724" max="9724" width="6" customWidth="1"/>
    <col min="9725" max="9725" width="17.6640625" customWidth="1"/>
    <col min="9726" max="9726" width="35.6640625" customWidth="1"/>
    <col min="9727" max="9727" width="13.5546875" customWidth="1"/>
    <col min="9728" max="9728" width="14" customWidth="1"/>
    <col min="9729" max="9729" width="13.6640625" customWidth="1"/>
    <col min="9730" max="9730" width="11.5546875" customWidth="1"/>
    <col min="9731" max="9731" width="11.88671875" customWidth="1"/>
    <col min="9732" max="9732" width="12.33203125" customWidth="1"/>
    <col min="9733" max="9733" width="12" customWidth="1"/>
    <col min="9980" max="9980" width="6" customWidth="1"/>
    <col min="9981" max="9981" width="17.6640625" customWidth="1"/>
    <col min="9982" max="9982" width="35.6640625" customWidth="1"/>
    <col min="9983" max="9983" width="13.5546875" customWidth="1"/>
    <col min="9984" max="9984" width="14" customWidth="1"/>
    <col min="9985" max="9985" width="13.6640625" customWidth="1"/>
    <col min="9986" max="9986" width="11.5546875" customWidth="1"/>
    <col min="9987" max="9987" width="11.88671875" customWidth="1"/>
    <col min="9988" max="9988" width="12.33203125" customWidth="1"/>
    <col min="9989" max="9989" width="12" customWidth="1"/>
    <col min="10236" max="10236" width="6" customWidth="1"/>
    <col min="10237" max="10237" width="17.6640625" customWidth="1"/>
    <col min="10238" max="10238" width="35.6640625" customWidth="1"/>
    <col min="10239" max="10239" width="13.5546875" customWidth="1"/>
    <col min="10240" max="10240" width="14" customWidth="1"/>
    <col min="10241" max="10241" width="13.6640625" customWidth="1"/>
    <col min="10242" max="10242" width="11.5546875" customWidth="1"/>
    <col min="10243" max="10243" width="11.88671875" customWidth="1"/>
    <col min="10244" max="10244" width="12.33203125" customWidth="1"/>
    <col min="10245" max="10245" width="12" customWidth="1"/>
    <col min="10492" max="10492" width="6" customWidth="1"/>
    <col min="10493" max="10493" width="17.6640625" customWidth="1"/>
    <col min="10494" max="10494" width="35.6640625" customWidth="1"/>
    <col min="10495" max="10495" width="13.5546875" customWidth="1"/>
    <col min="10496" max="10496" width="14" customWidth="1"/>
    <col min="10497" max="10497" width="13.6640625" customWidth="1"/>
    <col min="10498" max="10498" width="11.5546875" customWidth="1"/>
    <col min="10499" max="10499" width="11.88671875" customWidth="1"/>
    <col min="10500" max="10500" width="12.33203125" customWidth="1"/>
    <col min="10501" max="10501" width="12" customWidth="1"/>
    <col min="10748" max="10748" width="6" customWidth="1"/>
    <col min="10749" max="10749" width="17.6640625" customWidth="1"/>
    <col min="10750" max="10750" width="35.6640625" customWidth="1"/>
    <col min="10751" max="10751" width="13.5546875" customWidth="1"/>
    <col min="10752" max="10752" width="14" customWidth="1"/>
    <col min="10753" max="10753" width="13.6640625" customWidth="1"/>
    <col min="10754" max="10754" width="11.5546875" customWidth="1"/>
    <col min="10755" max="10755" width="11.88671875" customWidth="1"/>
    <col min="10756" max="10756" width="12.33203125" customWidth="1"/>
    <col min="10757" max="10757" width="12" customWidth="1"/>
    <col min="11004" max="11004" width="6" customWidth="1"/>
    <col min="11005" max="11005" width="17.6640625" customWidth="1"/>
    <col min="11006" max="11006" width="35.6640625" customWidth="1"/>
    <col min="11007" max="11007" width="13.5546875" customWidth="1"/>
    <col min="11008" max="11008" width="14" customWidth="1"/>
    <col min="11009" max="11009" width="13.6640625" customWidth="1"/>
    <col min="11010" max="11010" width="11.5546875" customWidth="1"/>
    <col min="11011" max="11011" width="11.88671875" customWidth="1"/>
    <col min="11012" max="11012" width="12.33203125" customWidth="1"/>
    <col min="11013" max="11013" width="12" customWidth="1"/>
    <col min="11260" max="11260" width="6" customWidth="1"/>
    <col min="11261" max="11261" width="17.6640625" customWidth="1"/>
    <col min="11262" max="11262" width="35.6640625" customWidth="1"/>
    <col min="11263" max="11263" width="13.5546875" customWidth="1"/>
    <col min="11264" max="11264" width="14" customWidth="1"/>
    <col min="11265" max="11265" width="13.6640625" customWidth="1"/>
    <col min="11266" max="11266" width="11.5546875" customWidth="1"/>
    <col min="11267" max="11267" width="11.88671875" customWidth="1"/>
    <col min="11268" max="11268" width="12.33203125" customWidth="1"/>
    <col min="11269" max="11269" width="12" customWidth="1"/>
    <col min="11516" max="11516" width="6" customWidth="1"/>
    <col min="11517" max="11517" width="17.6640625" customWidth="1"/>
    <col min="11518" max="11518" width="35.6640625" customWidth="1"/>
    <col min="11519" max="11519" width="13.5546875" customWidth="1"/>
    <col min="11520" max="11520" width="14" customWidth="1"/>
    <col min="11521" max="11521" width="13.6640625" customWidth="1"/>
    <col min="11522" max="11522" width="11.5546875" customWidth="1"/>
    <col min="11523" max="11523" width="11.88671875" customWidth="1"/>
    <col min="11524" max="11524" width="12.33203125" customWidth="1"/>
    <col min="11525" max="11525" width="12" customWidth="1"/>
    <col min="11772" max="11772" width="6" customWidth="1"/>
    <col min="11773" max="11773" width="17.6640625" customWidth="1"/>
    <col min="11774" max="11774" width="35.6640625" customWidth="1"/>
    <col min="11775" max="11775" width="13.5546875" customWidth="1"/>
    <col min="11776" max="11776" width="14" customWidth="1"/>
    <col min="11777" max="11777" width="13.6640625" customWidth="1"/>
    <col min="11778" max="11778" width="11.5546875" customWidth="1"/>
    <col min="11779" max="11779" width="11.88671875" customWidth="1"/>
    <col min="11780" max="11780" width="12.33203125" customWidth="1"/>
    <col min="11781" max="11781" width="12" customWidth="1"/>
    <col min="12028" max="12028" width="6" customWidth="1"/>
    <col min="12029" max="12029" width="17.6640625" customWidth="1"/>
    <col min="12030" max="12030" width="35.6640625" customWidth="1"/>
    <col min="12031" max="12031" width="13.5546875" customWidth="1"/>
    <col min="12032" max="12032" width="14" customWidth="1"/>
    <col min="12033" max="12033" width="13.6640625" customWidth="1"/>
    <col min="12034" max="12034" width="11.5546875" customWidth="1"/>
    <col min="12035" max="12035" width="11.88671875" customWidth="1"/>
    <col min="12036" max="12036" width="12.33203125" customWidth="1"/>
    <col min="12037" max="12037" width="12" customWidth="1"/>
    <col min="12284" max="12284" width="6" customWidth="1"/>
    <col min="12285" max="12285" width="17.6640625" customWidth="1"/>
    <col min="12286" max="12286" width="35.6640625" customWidth="1"/>
    <col min="12287" max="12287" width="13.5546875" customWidth="1"/>
    <col min="12288" max="12288" width="14" customWidth="1"/>
    <col min="12289" max="12289" width="13.6640625" customWidth="1"/>
    <col min="12290" max="12290" width="11.5546875" customWidth="1"/>
    <col min="12291" max="12291" width="11.88671875" customWidth="1"/>
    <col min="12292" max="12292" width="12.33203125" customWidth="1"/>
    <col min="12293" max="12293" width="12" customWidth="1"/>
    <col min="12540" max="12540" width="6" customWidth="1"/>
    <col min="12541" max="12541" width="17.6640625" customWidth="1"/>
    <col min="12542" max="12542" width="35.6640625" customWidth="1"/>
    <col min="12543" max="12543" width="13.5546875" customWidth="1"/>
    <col min="12544" max="12544" width="14" customWidth="1"/>
    <col min="12545" max="12545" width="13.6640625" customWidth="1"/>
    <col min="12546" max="12546" width="11.5546875" customWidth="1"/>
    <col min="12547" max="12547" width="11.88671875" customWidth="1"/>
    <col min="12548" max="12548" width="12.33203125" customWidth="1"/>
    <col min="12549" max="12549" width="12" customWidth="1"/>
    <col min="12796" max="12796" width="6" customWidth="1"/>
    <col min="12797" max="12797" width="17.6640625" customWidth="1"/>
    <col min="12798" max="12798" width="35.6640625" customWidth="1"/>
    <col min="12799" max="12799" width="13.5546875" customWidth="1"/>
    <col min="12800" max="12800" width="14" customWidth="1"/>
    <col min="12801" max="12801" width="13.6640625" customWidth="1"/>
    <col min="12802" max="12802" width="11.5546875" customWidth="1"/>
    <col min="12803" max="12803" width="11.88671875" customWidth="1"/>
    <col min="12804" max="12804" width="12.33203125" customWidth="1"/>
    <col min="12805" max="12805" width="12" customWidth="1"/>
    <col min="13052" max="13052" width="6" customWidth="1"/>
    <col min="13053" max="13053" width="17.6640625" customWidth="1"/>
    <col min="13054" max="13054" width="35.6640625" customWidth="1"/>
    <col min="13055" max="13055" width="13.5546875" customWidth="1"/>
    <col min="13056" max="13056" width="14" customWidth="1"/>
    <col min="13057" max="13057" width="13.6640625" customWidth="1"/>
    <col min="13058" max="13058" width="11.5546875" customWidth="1"/>
    <col min="13059" max="13059" width="11.88671875" customWidth="1"/>
    <col min="13060" max="13060" width="12.33203125" customWidth="1"/>
    <col min="13061" max="13061" width="12" customWidth="1"/>
    <col min="13308" max="13308" width="6" customWidth="1"/>
    <col min="13309" max="13309" width="17.6640625" customWidth="1"/>
    <col min="13310" max="13310" width="35.6640625" customWidth="1"/>
    <col min="13311" max="13311" width="13.5546875" customWidth="1"/>
    <col min="13312" max="13312" width="14" customWidth="1"/>
    <col min="13313" max="13313" width="13.6640625" customWidth="1"/>
    <col min="13314" max="13314" width="11.5546875" customWidth="1"/>
    <col min="13315" max="13315" width="11.88671875" customWidth="1"/>
    <col min="13316" max="13316" width="12.33203125" customWidth="1"/>
    <col min="13317" max="13317" width="12" customWidth="1"/>
    <col min="13564" max="13564" width="6" customWidth="1"/>
    <col min="13565" max="13565" width="17.6640625" customWidth="1"/>
    <col min="13566" max="13566" width="35.6640625" customWidth="1"/>
    <col min="13567" max="13567" width="13.5546875" customWidth="1"/>
    <col min="13568" max="13568" width="14" customWidth="1"/>
    <col min="13569" max="13569" width="13.6640625" customWidth="1"/>
    <col min="13570" max="13570" width="11.5546875" customWidth="1"/>
    <col min="13571" max="13571" width="11.88671875" customWidth="1"/>
    <col min="13572" max="13572" width="12.33203125" customWidth="1"/>
    <col min="13573" max="13573" width="12" customWidth="1"/>
    <col min="13820" max="13820" width="6" customWidth="1"/>
    <col min="13821" max="13821" width="17.6640625" customWidth="1"/>
    <col min="13822" max="13822" width="35.6640625" customWidth="1"/>
    <col min="13823" max="13823" width="13.5546875" customWidth="1"/>
    <col min="13824" max="13824" width="14" customWidth="1"/>
    <col min="13825" max="13825" width="13.6640625" customWidth="1"/>
    <col min="13826" max="13826" width="11.5546875" customWidth="1"/>
    <col min="13827" max="13827" width="11.88671875" customWidth="1"/>
    <col min="13828" max="13828" width="12.33203125" customWidth="1"/>
    <col min="13829" max="13829" width="12" customWidth="1"/>
    <col min="14076" max="14076" width="6" customWidth="1"/>
    <col min="14077" max="14077" width="17.6640625" customWidth="1"/>
    <col min="14078" max="14078" width="35.6640625" customWidth="1"/>
    <col min="14079" max="14079" width="13.5546875" customWidth="1"/>
    <col min="14080" max="14080" width="14" customWidth="1"/>
    <col min="14081" max="14081" width="13.6640625" customWidth="1"/>
    <col min="14082" max="14082" width="11.5546875" customWidth="1"/>
    <col min="14083" max="14083" width="11.88671875" customWidth="1"/>
    <col min="14084" max="14084" width="12.33203125" customWidth="1"/>
    <col min="14085" max="14085" width="12" customWidth="1"/>
    <col min="14332" max="14332" width="6" customWidth="1"/>
    <col min="14333" max="14333" width="17.6640625" customWidth="1"/>
    <col min="14334" max="14334" width="35.6640625" customWidth="1"/>
    <col min="14335" max="14335" width="13.5546875" customWidth="1"/>
    <col min="14336" max="14336" width="14" customWidth="1"/>
    <col min="14337" max="14337" width="13.6640625" customWidth="1"/>
    <col min="14338" max="14338" width="11.5546875" customWidth="1"/>
    <col min="14339" max="14339" width="11.88671875" customWidth="1"/>
    <col min="14340" max="14340" width="12.33203125" customWidth="1"/>
    <col min="14341" max="14341" width="12" customWidth="1"/>
    <col min="14588" max="14588" width="6" customWidth="1"/>
    <col min="14589" max="14589" width="17.6640625" customWidth="1"/>
    <col min="14590" max="14590" width="35.6640625" customWidth="1"/>
    <col min="14591" max="14591" width="13.5546875" customWidth="1"/>
    <col min="14592" max="14592" width="14" customWidth="1"/>
    <col min="14593" max="14593" width="13.6640625" customWidth="1"/>
    <col min="14594" max="14594" width="11.5546875" customWidth="1"/>
    <col min="14595" max="14595" width="11.88671875" customWidth="1"/>
    <col min="14596" max="14596" width="12.33203125" customWidth="1"/>
    <col min="14597" max="14597" width="12" customWidth="1"/>
    <col min="14844" max="14844" width="6" customWidth="1"/>
    <col min="14845" max="14845" width="17.6640625" customWidth="1"/>
    <col min="14846" max="14846" width="35.6640625" customWidth="1"/>
    <col min="14847" max="14847" width="13.5546875" customWidth="1"/>
    <col min="14848" max="14848" width="14" customWidth="1"/>
    <col min="14849" max="14849" width="13.6640625" customWidth="1"/>
    <col min="14850" max="14850" width="11.5546875" customWidth="1"/>
    <col min="14851" max="14851" width="11.88671875" customWidth="1"/>
    <col min="14852" max="14852" width="12.33203125" customWidth="1"/>
    <col min="14853" max="14853" width="12" customWidth="1"/>
    <col min="15100" max="15100" width="6" customWidth="1"/>
    <col min="15101" max="15101" width="17.6640625" customWidth="1"/>
    <col min="15102" max="15102" width="35.6640625" customWidth="1"/>
    <col min="15103" max="15103" width="13.5546875" customWidth="1"/>
    <col min="15104" max="15104" width="14" customWidth="1"/>
    <col min="15105" max="15105" width="13.6640625" customWidth="1"/>
    <col min="15106" max="15106" width="11.5546875" customWidth="1"/>
    <col min="15107" max="15107" width="11.88671875" customWidth="1"/>
    <col min="15108" max="15108" width="12.33203125" customWidth="1"/>
    <col min="15109" max="15109" width="12" customWidth="1"/>
    <col min="15356" max="15356" width="6" customWidth="1"/>
    <col min="15357" max="15357" width="17.6640625" customWidth="1"/>
    <col min="15358" max="15358" width="35.6640625" customWidth="1"/>
    <col min="15359" max="15359" width="13.5546875" customWidth="1"/>
    <col min="15360" max="15360" width="14" customWidth="1"/>
    <col min="15361" max="15361" width="13.6640625" customWidth="1"/>
    <col min="15362" max="15362" width="11.5546875" customWidth="1"/>
    <col min="15363" max="15363" width="11.88671875" customWidth="1"/>
    <col min="15364" max="15364" width="12.33203125" customWidth="1"/>
    <col min="15365" max="15365" width="12" customWidth="1"/>
    <col min="15612" max="15612" width="6" customWidth="1"/>
    <col min="15613" max="15613" width="17.6640625" customWidth="1"/>
    <col min="15614" max="15614" width="35.6640625" customWidth="1"/>
    <col min="15615" max="15615" width="13.5546875" customWidth="1"/>
    <col min="15616" max="15616" width="14" customWidth="1"/>
    <col min="15617" max="15617" width="13.6640625" customWidth="1"/>
    <col min="15618" max="15618" width="11.5546875" customWidth="1"/>
    <col min="15619" max="15619" width="11.88671875" customWidth="1"/>
    <col min="15620" max="15620" width="12.33203125" customWidth="1"/>
    <col min="15621" max="15621" width="12" customWidth="1"/>
    <col min="15868" max="15868" width="6" customWidth="1"/>
    <col min="15869" max="15869" width="17.6640625" customWidth="1"/>
    <col min="15870" max="15870" width="35.6640625" customWidth="1"/>
    <col min="15871" max="15871" width="13.5546875" customWidth="1"/>
    <col min="15872" max="15872" width="14" customWidth="1"/>
    <col min="15873" max="15873" width="13.6640625" customWidth="1"/>
    <col min="15874" max="15874" width="11.5546875" customWidth="1"/>
    <col min="15875" max="15875" width="11.88671875" customWidth="1"/>
    <col min="15876" max="15876" width="12.33203125" customWidth="1"/>
    <col min="15877" max="15877" width="12" customWidth="1"/>
    <col min="16124" max="16124" width="6" customWidth="1"/>
    <col min="16125" max="16125" width="17.6640625" customWidth="1"/>
    <col min="16126" max="16126" width="35.6640625" customWidth="1"/>
    <col min="16127" max="16127" width="13.5546875" customWidth="1"/>
    <col min="16128" max="16128" width="14" customWidth="1"/>
    <col min="16129" max="16129" width="13.6640625" customWidth="1"/>
    <col min="16130" max="16130" width="11.5546875" customWidth="1"/>
    <col min="16131" max="16131" width="11.88671875" customWidth="1"/>
    <col min="16132" max="16132" width="12.33203125" customWidth="1"/>
    <col min="16133" max="16133" width="12" customWidth="1"/>
  </cols>
  <sheetData>
    <row r="1" spans="1:5" x14ac:dyDescent="0.3">
      <c r="B1" s="443" t="s">
        <v>69</v>
      </c>
      <c r="C1" s="443"/>
      <c r="D1" s="443"/>
      <c r="E1" s="443"/>
    </row>
    <row r="2" spans="1:5" x14ac:dyDescent="0.3">
      <c r="B2" s="443" t="s">
        <v>0</v>
      </c>
      <c r="C2" s="443"/>
      <c r="D2" s="443"/>
      <c r="E2" s="443"/>
    </row>
    <row r="3" spans="1:5" x14ac:dyDescent="0.3">
      <c r="B3" s="444" t="s">
        <v>23</v>
      </c>
      <c r="C3" s="444"/>
      <c r="D3" s="444"/>
      <c r="E3" s="444"/>
    </row>
    <row r="4" spans="1:5" x14ac:dyDescent="0.3">
      <c r="B4" s="237"/>
      <c r="C4" s="237" t="s">
        <v>210</v>
      </c>
      <c r="D4" s="237"/>
      <c r="E4" s="237"/>
    </row>
    <row r="5" spans="1:5" x14ac:dyDescent="0.3">
      <c r="B5" s="444" t="s">
        <v>209</v>
      </c>
      <c r="C5" s="444"/>
      <c r="D5" s="243"/>
      <c r="E5" s="243"/>
    </row>
    <row r="6" spans="1:5" x14ac:dyDescent="0.3">
      <c r="B6" s="444" t="s">
        <v>149</v>
      </c>
      <c r="C6" s="444"/>
      <c r="D6" s="444"/>
      <c r="E6" s="444"/>
    </row>
    <row r="8" spans="1:5" ht="29.4" customHeight="1" x14ac:dyDescent="0.3">
      <c r="A8" s="445" t="s">
        <v>182</v>
      </c>
      <c r="B8" s="445"/>
      <c r="C8" s="445"/>
      <c r="D8" s="445"/>
      <c r="E8" s="445"/>
    </row>
    <row r="10" spans="1:5" ht="33.75" customHeight="1" x14ac:dyDescent="0.3">
      <c r="A10" s="446" t="s">
        <v>105</v>
      </c>
      <c r="B10" s="448" t="s">
        <v>184</v>
      </c>
      <c r="C10" s="448" t="s">
        <v>348</v>
      </c>
      <c r="D10" s="448" t="s">
        <v>160</v>
      </c>
      <c r="E10" s="450" t="s">
        <v>183</v>
      </c>
    </row>
    <row r="11" spans="1:5" ht="27" customHeight="1" x14ac:dyDescent="0.3">
      <c r="A11" s="447"/>
      <c r="B11" s="449"/>
      <c r="C11" s="449"/>
      <c r="D11" s="449"/>
      <c r="E11" s="451"/>
    </row>
    <row r="12" spans="1:5" hidden="1" x14ac:dyDescent="0.3">
      <c r="A12" s="431" t="s">
        <v>151</v>
      </c>
      <c r="B12" s="432"/>
      <c r="C12" s="432"/>
      <c r="D12" s="432"/>
      <c r="E12" s="432"/>
    </row>
    <row r="13" spans="1:5" ht="18.600000000000001" hidden="1" customHeight="1" x14ac:dyDescent="0.3">
      <c r="A13" s="197">
        <v>1</v>
      </c>
      <c r="B13" s="198" t="s">
        <v>106</v>
      </c>
      <c r="C13" s="198"/>
      <c r="D13" s="198"/>
      <c r="E13" s="199"/>
    </row>
    <row r="14" spans="1:5" ht="19.2" hidden="1" customHeight="1" x14ac:dyDescent="0.3">
      <c r="A14" s="197">
        <v>2</v>
      </c>
      <c r="B14" s="198" t="s">
        <v>107</v>
      </c>
      <c r="C14" s="198"/>
      <c r="D14" s="198"/>
      <c r="E14" s="199"/>
    </row>
    <row r="15" spans="1:5" ht="34.799999999999997" hidden="1" customHeight="1" x14ac:dyDescent="0.3">
      <c r="A15" s="197">
        <v>3</v>
      </c>
      <c r="B15" s="200" t="s">
        <v>108</v>
      </c>
      <c r="C15" s="200"/>
      <c r="D15" s="200"/>
      <c r="E15" s="201"/>
    </row>
    <row r="16" spans="1:5" hidden="1" x14ac:dyDescent="0.3">
      <c r="A16" s="431" t="s">
        <v>152</v>
      </c>
      <c r="B16" s="432"/>
      <c r="C16" s="432"/>
      <c r="D16" s="432"/>
      <c r="E16" s="433"/>
    </row>
    <row r="17" spans="1:5" ht="24" hidden="1" x14ac:dyDescent="0.3">
      <c r="A17" s="197">
        <v>1</v>
      </c>
      <c r="B17" s="198" t="s">
        <v>108</v>
      </c>
      <c r="C17" s="198"/>
      <c r="D17" s="198"/>
      <c r="E17" s="199"/>
    </row>
    <row r="18" spans="1:5" hidden="1" x14ac:dyDescent="0.3">
      <c r="A18" s="202"/>
      <c r="B18" s="202"/>
      <c r="C18" s="202"/>
      <c r="D18" s="202"/>
      <c r="E18" s="202"/>
    </row>
    <row r="19" spans="1:5" hidden="1" x14ac:dyDescent="0.3">
      <c r="A19" s="431" t="s">
        <v>153</v>
      </c>
      <c r="B19" s="432"/>
      <c r="C19" s="432"/>
      <c r="D19" s="432"/>
      <c r="E19" s="433"/>
    </row>
    <row r="20" spans="1:5" ht="24" hidden="1" x14ac:dyDescent="0.3">
      <c r="A20" s="197">
        <v>1</v>
      </c>
      <c r="B20" s="198" t="s">
        <v>109</v>
      </c>
      <c r="C20" s="203" t="s">
        <v>110</v>
      </c>
      <c r="D20" s="199">
        <v>4953</v>
      </c>
      <c r="E20" s="199"/>
    </row>
    <row r="21" spans="1:5" hidden="1" x14ac:dyDescent="0.3">
      <c r="A21" s="197">
        <v>2</v>
      </c>
      <c r="B21" s="198" t="s">
        <v>109</v>
      </c>
      <c r="C21" s="203" t="s">
        <v>111</v>
      </c>
      <c r="D21" s="199">
        <v>572</v>
      </c>
      <c r="E21" s="199"/>
    </row>
    <row r="22" spans="1:5" ht="24" hidden="1" x14ac:dyDescent="0.3">
      <c r="A22" s="197">
        <v>3</v>
      </c>
      <c r="B22" s="198" t="s">
        <v>109</v>
      </c>
      <c r="C22" s="203" t="s">
        <v>112</v>
      </c>
      <c r="D22" s="199">
        <v>531</v>
      </c>
      <c r="E22" s="199"/>
    </row>
    <row r="23" spans="1:5" ht="24" hidden="1" x14ac:dyDescent="0.3">
      <c r="A23" s="197">
        <v>4</v>
      </c>
      <c r="B23" s="198" t="s">
        <v>113</v>
      </c>
      <c r="C23" s="203" t="s">
        <v>114</v>
      </c>
      <c r="D23" s="199">
        <v>150</v>
      </c>
      <c r="E23" s="199"/>
    </row>
    <row r="24" spans="1:5" ht="24" hidden="1" x14ac:dyDescent="0.3">
      <c r="A24" s="197">
        <v>5</v>
      </c>
      <c r="B24" s="198" t="s">
        <v>115</v>
      </c>
      <c r="C24" s="203" t="s">
        <v>116</v>
      </c>
      <c r="D24" s="199">
        <v>520</v>
      </c>
      <c r="E24" s="199"/>
    </row>
    <row r="25" spans="1:5" ht="24" hidden="1" x14ac:dyDescent="0.3">
      <c r="A25" s="197">
        <v>6</v>
      </c>
      <c r="B25" s="198" t="s">
        <v>117</v>
      </c>
      <c r="C25" s="203" t="s">
        <v>116</v>
      </c>
      <c r="D25" s="204">
        <v>390</v>
      </c>
      <c r="E25" s="199"/>
    </row>
    <row r="26" spans="1:5" ht="24" hidden="1" x14ac:dyDescent="0.3">
      <c r="A26" s="197">
        <v>7</v>
      </c>
      <c r="B26" s="198" t="s">
        <v>118</v>
      </c>
      <c r="C26" s="203" t="s">
        <v>116</v>
      </c>
      <c r="D26" s="199">
        <v>510</v>
      </c>
      <c r="E26" s="199"/>
    </row>
    <row r="27" spans="1:5" hidden="1" x14ac:dyDescent="0.3">
      <c r="A27" s="431" t="s">
        <v>154</v>
      </c>
      <c r="B27" s="432"/>
      <c r="C27" s="432"/>
      <c r="D27" s="432"/>
      <c r="E27" s="433"/>
    </row>
    <row r="28" spans="1:5" ht="48" hidden="1" x14ac:dyDescent="0.3">
      <c r="A28" s="197">
        <v>1</v>
      </c>
      <c r="B28" s="198" t="s">
        <v>161</v>
      </c>
      <c r="C28" s="198" t="s">
        <v>162</v>
      </c>
      <c r="D28" s="198">
        <v>700</v>
      </c>
      <c r="E28" s="199"/>
    </row>
    <row r="29" spans="1:5" ht="36" hidden="1" x14ac:dyDescent="0.3">
      <c r="A29" s="197">
        <v>2</v>
      </c>
      <c r="B29" s="198" t="s">
        <v>163</v>
      </c>
      <c r="C29" s="198" t="s">
        <v>164</v>
      </c>
      <c r="D29" s="198">
        <v>1000</v>
      </c>
      <c r="E29" s="199"/>
    </row>
    <row r="30" spans="1:5" ht="24" hidden="1" x14ac:dyDescent="0.3">
      <c r="A30" s="197">
        <v>3</v>
      </c>
      <c r="B30" s="198" t="s">
        <v>165</v>
      </c>
      <c r="C30" s="198" t="s">
        <v>166</v>
      </c>
      <c r="D30" s="198">
        <v>1500</v>
      </c>
      <c r="E30" s="199"/>
    </row>
    <row r="31" spans="1:5" ht="36" hidden="1" x14ac:dyDescent="0.3">
      <c r="A31" s="197">
        <v>4</v>
      </c>
      <c r="B31" s="205" t="s">
        <v>167</v>
      </c>
      <c r="C31" s="198" t="s">
        <v>168</v>
      </c>
      <c r="D31" s="198">
        <v>1500</v>
      </c>
      <c r="E31" s="199"/>
    </row>
    <row r="32" spans="1:5" hidden="1" x14ac:dyDescent="0.3">
      <c r="A32" s="197">
        <v>5</v>
      </c>
      <c r="B32" s="206" t="s">
        <v>169</v>
      </c>
      <c r="C32" s="207" t="s">
        <v>170</v>
      </c>
      <c r="D32" s="198">
        <v>1500</v>
      </c>
      <c r="E32" s="199"/>
    </row>
    <row r="33" spans="1:5" hidden="1" x14ac:dyDescent="0.3">
      <c r="A33" s="431" t="s">
        <v>155</v>
      </c>
      <c r="B33" s="432"/>
      <c r="C33" s="432"/>
      <c r="D33" s="432"/>
      <c r="E33" s="433"/>
    </row>
    <row r="34" spans="1:5" hidden="1" x14ac:dyDescent="0.3">
      <c r="A34" s="197">
        <v>1</v>
      </c>
      <c r="B34" s="198" t="s">
        <v>119</v>
      </c>
      <c r="C34" s="437" t="s">
        <v>120</v>
      </c>
      <c r="D34" s="198"/>
      <c r="E34" s="199"/>
    </row>
    <row r="35" spans="1:5" hidden="1" x14ac:dyDescent="0.3">
      <c r="A35" s="197">
        <v>2</v>
      </c>
      <c r="B35" s="198" t="s">
        <v>121</v>
      </c>
      <c r="C35" s="438"/>
      <c r="D35" s="198"/>
      <c r="E35" s="199"/>
    </row>
    <row r="36" spans="1:5" ht="18.600000000000001" hidden="1" customHeight="1" x14ac:dyDescent="0.3">
      <c r="A36" s="197">
        <v>3</v>
      </c>
      <c r="B36" s="198" t="s">
        <v>122</v>
      </c>
      <c r="C36" s="438"/>
      <c r="D36" s="198"/>
      <c r="E36" s="199"/>
    </row>
    <row r="37" spans="1:5" ht="19.2" hidden="1" customHeight="1" x14ac:dyDescent="0.3">
      <c r="A37" s="197">
        <v>4</v>
      </c>
      <c r="B37" s="198" t="s">
        <v>123</v>
      </c>
      <c r="C37" s="439"/>
      <c r="D37" s="198"/>
      <c r="E37" s="199"/>
    </row>
    <row r="38" spans="1:5" hidden="1" x14ac:dyDescent="0.3">
      <c r="A38" s="434" t="s">
        <v>156</v>
      </c>
      <c r="B38" s="435"/>
      <c r="C38" s="435"/>
      <c r="D38" s="435"/>
      <c r="E38" s="436"/>
    </row>
    <row r="39" spans="1:5" x14ac:dyDescent="0.3">
      <c r="A39" s="440" t="s">
        <v>349</v>
      </c>
      <c r="B39" s="441"/>
      <c r="C39" s="442"/>
      <c r="D39" s="198">
        <v>1500</v>
      </c>
      <c r="E39" s="199"/>
    </row>
    <row r="40" spans="1:5" x14ac:dyDescent="0.3">
      <c r="A40" s="334"/>
      <c r="B40" s="335"/>
      <c r="C40" s="332"/>
      <c r="D40" s="208">
        <v>800</v>
      </c>
      <c r="E40" s="199"/>
    </row>
    <row r="41" spans="1:5" x14ac:dyDescent="0.3">
      <c r="A41" s="336"/>
      <c r="B41" s="337"/>
      <c r="C41" s="333"/>
      <c r="D41" s="208">
        <v>1500</v>
      </c>
      <c r="E41" s="202"/>
    </row>
  </sheetData>
  <mergeCells count="19">
    <mergeCell ref="A10:A11"/>
    <mergeCell ref="B10:B11"/>
    <mergeCell ref="C10:C11"/>
    <mergeCell ref="D10:D11"/>
    <mergeCell ref="E10:E11"/>
    <mergeCell ref="B1:E1"/>
    <mergeCell ref="B2:E2"/>
    <mergeCell ref="B3:E3"/>
    <mergeCell ref="B6:E6"/>
    <mergeCell ref="A8:E8"/>
    <mergeCell ref="B5:C5"/>
    <mergeCell ref="A33:E33"/>
    <mergeCell ref="A38:E38"/>
    <mergeCell ref="C34:C37"/>
    <mergeCell ref="A39:C39"/>
    <mergeCell ref="A12:E12"/>
    <mergeCell ref="A16:E16"/>
    <mergeCell ref="A19:E19"/>
    <mergeCell ref="A27:E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1295-4E8A-4F89-B3A7-9BAB29EB3FAA}">
  <sheetPr>
    <pageSetUpPr fitToPage="1"/>
  </sheetPr>
  <dimension ref="A1:C36"/>
  <sheetViews>
    <sheetView tabSelected="1" view="pageBreakPreview" topLeftCell="A13" zoomScaleSheetLayoutView="100" workbookViewId="0">
      <selection activeCell="D30" sqref="D30"/>
    </sheetView>
  </sheetViews>
  <sheetFormatPr defaultRowHeight="14.4" x14ac:dyDescent="0.3"/>
  <cols>
    <col min="1" max="1" width="4.44140625" style="218" customWidth="1"/>
    <col min="2" max="2" width="54" customWidth="1"/>
    <col min="3" max="3" width="14" customWidth="1"/>
    <col min="250" max="250" width="6" customWidth="1"/>
    <col min="251" max="251" width="17.6640625" customWidth="1"/>
    <col min="252" max="252" width="35.6640625" customWidth="1"/>
    <col min="253" max="253" width="13.5546875" customWidth="1"/>
    <col min="254" max="254" width="14" customWidth="1"/>
    <col min="255" max="255" width="13.6640625" customWidth="1"/>
    <col min="256" max="256" width="11.5546875" customWidth="1"/>
    <col min="257" max="257" width="11.88671875" customWidth="1"/>
    <col min="258" max="258" width="12.33203125" customWidth="1"/>
    <col min="259" max="259" width="12" customWidth="1"/>
    <col min="506" max="506" width="6" customWidth="1"/>
    <col min="507" max="507" width="17.6640625" customWidth="1"/>
    <col min="508" max="508" width="35.6640625" customWidth="1"/>
    <col min="509" max="509" width="13.5546875" customWidth="1"/>
    <col min="510" max="510" width="14" customWidth="1"/>
    <col min="511" max="511" width="13.6640625" customWidth="1"/>
    <col min="512" max="512" width="11.5546875" customWidth="1"/>
    <col min="513" max="513" width="11.88671875" customWidth="1"/>
    <col min="514" max="514" width="12.33203125" customWidth="1"/>
    <col min="515" max="515" width="12" customWidth="1"/>
    <col min="762" max="762" width="6" customWidth="1"/>
    <col min="763" max="763" width="17.6640625" customWidth="1"/>
    <col min="764" max="764" width="35.6640625" customWidth="1"/>
    <col min="765" max="765" width="13.5546875" customWidth="1"/>
    <col min="766" max="766" width="14" customWidth="1"/>
    <col min="767" max="767" width="13.6640625" customWidth="1"/>
    <col min="768" max="768" width="11.5546875" customWidth="1"/>
    <col min="769" max="769" width="11.88671875" customWidth="1"/>
    <col min="770" max="770" width="12.33203125" customWidth="1"/>
    <col min="771" max="771" width="12" customWidth="1"/>
    <col min="1018" max="1018" width="6" customWidth="1"/>
    <col min="1019" max="1019" width="17.6640625" customWidth="1"/>
    <col min="1020" max="1020" width="35.6640625" customWidth="1"/>
    <col min="1021" max="1021" width="13.5546875" customWidth="1"/>
    <col min="1022" max="1022" width="14" customWidth="1"/>
    <col min="1023" max="1023" width="13.6640625" customWidth="1"/>
    <col min="1024" max="1024" width="11.5546875" customWidth="1"/>
    <col min="1025" max="1025" width="11.88671875" customWidth="1"/>
    <col min="1026" max="1026" width="12.33203125" customWidth="1"/>
    <col min="1027" max="1027" width="12" customWidth="1"/>
    <col min="1274" max="1274" width="6" customWidth="1"/>
    <col min="1275" max="1275" width="17.6640625" customWidth="1"/>
    <col min="1276" max="1276" width="35.6640625" customWidth="1"/>
    <col min="1277" max="1277" width="13.5546875" customWidth="1"/>
    <col min="1278" max="1278" width="14" customWidth="1"/>
    <col min="1279" max="1279" width="13.6640625" customWidth="1"/>
    <col min="1280" max="1280" width="11.5546875" customWidth="1"/>
    <col min="1281" max="1281" width="11.88671875" customWidth="1"/>
    <col min="1282" max="1282" width="12.33203125" customWidth="1"/>
    <col min="1283" max="1283" width="12" customWidth="1"/>
    <col min="1530" max="1530" width="6" customWidth="1"/>
    <col min="1531" max="1531" width="17.6640625" customWidth="1"/>
    <col min="1532" max="1532" width="35.6640625" customWidth="1"/>
    <col min="1533" max="1533" width="13.5546875" customWidth="1"/>
    <col min="1534" max="1534" width="14" customWidth="1"/>
    <col min="1535" max="1535" width="13.6640625" customWidth="1"/>
    <col min="1536" max="1536" width="11.5546875" customWidth="1"/>
    <col min="1537" max="1537" width="11.88671875" customWidth="1"/>
    <col min="1538" max="1538" width="12.33203125" customWidth="1"/>
    <col min="1539" max="1539" width="12" customWidth="1"/>
    <col min="1786" max="1786" width="6" customWidth="1"/>
    <col min="1787" max="1787" width="17.6640625" customWidth="1"/>
    <col min="1788" max="1788" width="35.6640625" customWidth="1"/>
    <col min="1789" max="1789" width="13.5546875" customWidth="1"/>
    <col min="1790" max="1790" width="14" customWidth="1"/>
    <col min="1791" max="1791" width="13.6640625" customWidth="1"/>
    <col min="1792" max="1792" width="11.5546875" customWidth="1"/>
    <col min="1793" max="1793" width="11.88671875" customWidth="1"/>
    <col min="1794" max="1794" width="12.33203125" customWidth="1"/>
    <col min="1795" max="1795" width="12" customWidth="1"/>
    <col min="2042" max="2042" width="6" customWidth="1"/>
    <col min="2043" max="2043" width="17.6640625" customWidth="1"/>
    <col min="2044" max="2044" width="35.6640625" customWidth="1"/>
    <col min="2045" max="2045" width="13.5546875" customWidth="1"/>
    <col min="2046" max="2046" width="14" customWidth="1"/>
    <col min="2047" max="2047" width="13.6640625" customWidth="1"/>
    <col min="2048" max="2048" width="11.5546875" customWidth="1"/>
    <col min="2049" max="2049" width="11.88671875" customWidth="1"/>
    <col min="2050" max="2050" width="12.33203125" customWidth="1"/>
    <col min="2051" max="2051" width="12" customWidth="1"/>
    <col min="2298" max="2298" width="6" customWidth="1"/>
    <col min="2299" max="2299" width="17.6640625" customWidth="1"/>
    <col min="2300" max="2300" width="35.6640625" customWidth="1"/>
    <col min="2301" max="2301" width="13.5546875" customWidth="1"/>
    <col min="2302" max="2302" width="14" customWidth="1"/>
    <col min="2303" max="2303" width="13.6640625" customWidth="1"/>
    <col min="2304" max="2304" width="11.5546875" customWidth="1"/>
    <col min="2305" max="2305" width="11.88671875" customWidth="1"/>
    <col min="2306" max="2306" width="12.33203125" customWidth="1"/>
    <col min="2307" max="2307" width="12" customWidth="1"/>
    <col min="2554" max="2554" width="6" customWidth="1"/>
    <col min="2555" max="2555" width="17.6640625" customWidth="1"/>
    <col min="2556" max="2556" width="35.6640625" customWidth="1"/>
    <col min="2557" max="2557" width="13.5546875" customWidth="1"/>
    <col min="2558" max="2558" width="14" customWidth="1"/>
    <col min="2559" max="2559" width="13.6640625" customWidth="1"/>
    <col min="2560" max="2560" width="11.5546875" customWidth="1"/>
    <col min="2561" max="2561" width="11.88671875" customWidth="1"/>
    <col min="2562" max="2562" width="12.33203125" customWidth="1"/>
    <col min="2563" max="2563" width="12" customWidth="1"/>
    <col min="2810" max="2810" width="6" customWidth="1"/>
    <col min="2811" max="2811" width="17.6640625" customWidth="1"/>
    <col min="2812" max="2812" width="35.6640625" customWidth="1"/>
    <col min="2813" max="2813" width="13.5546875" customWidth="1"/>
    <col min="2814" max="2814" width="14" customWidth="1"/>
    <col min="2815" max="2815" width="13.6640625" customWidth="1"/>
    <col min="2816" max="2816" width="11.5546875" customWidth="1"/>
    <col min="2817" max="2817" width="11.88671875" customWidth="1"/>
    <col min="2818" max="2818" width="12.33203125" customWidth="1"/>
    <col min="2819" max="2819" width="12" customWidth="1"/>
    <col min="3066" max="3066" width="6" customWidth="1"/>
    <col min="3067" max="3067" width="17.6640625" customWidth="1"/>
    <col min="3068" max="3068" width="35.6640625" customWidth="1"/>
    <col min="3069" max="3069" width="13.5546875" customWidth="1"/>
    <col min="3070" max="3070" width="14" customWidth="1"/>
    <col min="3071" max="3071" width="13.6640625" customWidth="1"/>
    <col min="3072" max="3072" width="11.5546875" customWidth="1"/>
    <col min="3073" max="3073" width="11.88671875" customWidth="1"/>
    <col min="3074" max="3074" width="12.33203125" customWidth="1"/>
    <col min="3075" max="3075" width="12" customWidth="1"/>
    <col min="3322" max="3322" width="6" customWidth="1"/>
    <col min="3323" max="3323" width="17.6640625" customWidth="1"/>
    <col min="3324" max="3324" width="35.6640625" customWidth="1"/>
    <col min="3325" max="3325" width="13.5546875" customWidth="1"/>
    <col min="3326" max="3326" width="14" customWidth="1"/>
    <col min="3327" max="3327" width="13.6640625" customWidth="1"/>
    <col min="3328" max="3328" width="11.5546875" customWidth="1"/>
    <col min="3329" max="3329" width="11.88671875" customWidth="1"/>
    <col min="3330" max="3330" width="12.33203125" customWidth="1"/>
    <col min="3331" max="3331" width="12" customWidth="1"/>
    <col min="3578" max="3578" width="6" customWidth="1"/>
    <col min="3579" max="3579" width="17.6640625" customWidth="1"/>
    <col min="3580" max="3580" width="35.6640625" customWidth="1"/>
    <col min="3581" max="3581" width="13.5546875" customWidth="1"/>
    <col min="3582" max="3582" width="14" customWidth="1"/>
    <col min="3583" max="3583" width="13.6640625" customWidth="1"/>
    <col min="3584" max="3584" width="11.5546875" customWidth="1"/>
    <col min="3585" max="3585" width="11.88671875" customWidth="1"/>
    <col min="3586" max="3586" width="12.33203125" customWidth="1"/>
    <col min="3587" max="3587" width="12" customWidth="1"/>
    <col min="3834" max="3834" width="6" customWidth="1"/>
    <col min="3835" max="3835" width="17.6640625" customWidth="1"/>
    <col min="3836" max="3836" width="35.6640625" customWidth="1"/>
    <col min="3837" max="3837" width="13.5546875" customWidth="1"/>
    <col min="3838" max="3838" width="14" customWidth="1"/>
    <col min="3839" max="3839" width="13.6640625" customWidth="1"/>
    <col min="3840" max="3840" width="11.5546875" customWidth="1"/>
    <col min="3841" max="3841" width="11.88671875" customWidth="1"/>
    <col min="3842" max="3842" width="12.33203125" customWidth="1"/>
    <col min="3843" max="3843" width="12" customWidth="1"/>
    <col min="4090" max="4090" width="6" customWidth="1"/>
    <col min="4091" max="4091" width="17.6640625" customWidth="1"/>
    <col min="4092" max="4092" width="35.6640625" customWidth="1"/>
    <col min="4093" max="4093" width="13.5546875" customWidth="1"/>
    <col min="4094" max="4094" width="14" customWidth="1"/>
    <col min="4095" max="4095" width="13.6640625" customWidth="1"/>
    <col min="4096" max="4096" width="11.5546875" customWidth="1"/>
    <col min="4097" max="4097" width="11.88671875" customWidth="1"/>
    <col min="4098" max="4098" width="12.33203125" customWidth="1"/>
    <col min="4099" max="4099" width="12" customWidth="1"/>
    <col min="4346" max="4346" width="6" customWidth="1"/>
    <col min="4347" max="4347" width="17.6640625" customWidth="1"/>
    <col min="4348" max="4348" width="35.6640625" customWidth="1"/>
    <col min="4349" max="4349" width="13.5546875" customWidth="1"/>
    <col min="4350" max="4350" width="14" customWidth="1"/>
    <col min="4351" max="4351" width="13.6640625" customWidth="1"/>
    <col min="4352" max="4352" width="11.5546875" customWidth="1"/>
    <col min="4353" max="4353" width="11.88671875" customWidth="1"/>
    <col min="4354" max="4354" width="12.33203125" customWidth="1"/>
    <col min="4355" max="4355" width="12" customWidth="1"/>
    <col min="4602" max="4602" width="6" customWidth="1"/>
    <col min="4603" max="4603" width="17.6640625" customWidth="1"/>
    <col min="4604" max="4604" width="35.6640625" customWidth="1"/>
    <col min="4605" max="4605" width="13.5546875" customWidth="1"/>
    <col min="4606" max="4606" width="14" customWidth="1"/>
    <col min="4607" max="4607" width="13.6640625" customWidth="1"/>
    <col min="4608" max="4608" width="11.5546875" customWidth="1"/>
    <col min="4609" max="4609" width="11.88671875" customWidth="1"/>
    <col min="4610" max="4610" width="12.33203125" customWidth="1"/>
    <col min="4611" max="4611" width="12" customWidth="1"/>
    <col min="4858" max="4858" width="6" customWidth="1"/>
    <col min="4859" max="4859" width="17.6640625" customWidth="1"/>
    <col min="4860" max="4860" width="35.6640625" customWidth="1"/>
    <col min="4861" max="4861" width="13.5546875" customWidth="1"/>
    <col min="4862" max="4862" width="14" customWidth="1"/>
    <col min="4863" max="4863" width="13.6640625" customWidth="1"/>
    <col min="4864" max="4864" width="11.5546875" customWidth="1"/>
    <col min="4865" max="4865" width="11.88671875" customWidth="1"/>
    <col min="4866" max="4866" width="12.33203125" customWidth="1"/>
    <col min="4867" max="4867" width="12" customWidth="1"/>
    <col min="5114" max="5114" width="6" customWidth="1"/>
    <col min="5115" max="5115" width="17.6640625" customWidth="1"/>
    <col min="5116" max="5116" width="35.6640625" customWidth="1"/>
    <col min="5117" max="5117" width="13.5546875" customWidth="1"/>
    <col min="5118" max="5118" width="14" customWidth="1"/>
    <col min="5119" max="5119" width="13.6640625" customWidth="1"/>
    <col min="5120" max="5120" width="11.5546875" customWidth="1"/>
    <col min="5121" max="5121" width="11.88671875" customWidth="1"/>
    <col min="5122" max="5122" width="12.33203125" customWidth="1"/>
    <col min="5123" max="5123" width="12" customWidth="1"/>
    <col min="5370" max="5370" width="6" customWidth="1"/>
    <col min="5371" max="5371" width="17.6640625" customWidth="1"/>
    <col min="5372" max="5372" width="35.6640625" customWidth="1"/>
    <col min="5373" max="5373" width="13.5546875" customWidth="1"/>
    <col min="5374" max="5374" width="14" customWidth="1"/>
    <col min="5375" max="5375" width="13.6640625" customWidth="1"/>
    <col min="5376" max="5376" width="11.5546875" customWidth="1"/>
    <col min="5377" max="5377" width="11.88671875" customWidth="1"/>
    <col min="5378" max="5378" width="12.33203125" customWidth="1"/>
    <col min="5379" max="5379" width="12" customWidth="1"/>
    <col min="5626" max="5626" width="6" customWidth="1"/>
    <col min="5627" max="5627" width="17.6640625" customWidth="1"/>
    <col min="5628" max="5628" width="35.6640625" customWidth="1"/>
    <col min="5629" max="5629" width="13.5546875" customWidth="1"/>
    <col min="5630" max="5630" width="14" customWidth="1"/>
    <col min="5631" max="5631" width="13.6640625" customWidth="1"/>
    <col min="5632" max="5632" width="11.5546875" customWidth="1"/>
    <col min="5633" max="5633" width="11.88671875" customWidth="1"/>
    <col min="5634" max="5634" width="12.33203125" customWidth="1"/>
    <col min="5635" max="5635" width="12" customWidth="1"/>
    <col min="5882" max="5882" width="6" customWidth="1"/>
    <col min="5883" max="5883" width="17.6640625" customWidth="1"/>
    <col min="5884" max="5884" width="35.6640625" customWidth="1"/>
    <col min="5885" max="5885" width="13.5546875" customWidth="1"/>
    <col min="5886" max="5886" width="14" customWidth="1"/>
    <col min="5887" max="5887" width="13.6640625" customWidth="1"/>
    <col min="5888" max="5888" width="11.5546875" customWidth="1"/>
    <col min="5889" max="5889" width="11.88671875" customWidth="1"/>
    <col min="5890" max="5890" width="12.33203125" customWidth="1"/>
    <col min="5891" max="5891" width="12" customWidth="1"/>
    <col min="6138" max="6138" width="6" customWidth="1"/>
    <col min="6139" max="6139" width="17.6640625" customWidth="1"/>
    <col min="6140" max="6140" width="35.6640625" customWidth="1"/>
    <col min="6141" max="6141" width="13.5546875" customWidth="1"/>
    <col min="6142" max="6142" width="14" customWidth="1"/>
    <col min="6143" max="6143" width="13.6640625" customWidth="1"/>
    <col min="6144" max="6144" width="11.5546875" customWidth="1"/>
    <col min="6145" max="6145" width="11.88671875" customWidth="1"/>
    <col min="6146" max="6146" width="12.33203125" customWidth="1"/>
    <col min="6147" max="6147" width="12" customWidth="1"/>
    <col min="6394" max="6394" width="6" customWidth="1"/>
    <col min="6395" max="6395" width="17.6640625" customWidth="1"/>
    <col min="6396" max="6396" width="35.6640625" customWidth="1"/>
    <col min="6397" max="6397" width="13.5546875" customWidth="1"/>
    <col min="6398" max="6398" width="14" customWidth="1"/>
    <col min="6399" max="6399" width="13.6640625" customWidth="1"/>
    <col min="6400" max="6400" width="11.5546875" customWidth="1"/>
    <col min="6401" max="6401" width="11.88671875" customWidth="1"/>
    <col min="6402" max="6402" width="12.33203125" customWidth="1"/>
    <col min="6403" max="6403" width="12" customWidth="1"/>
    <col min="6650" max="6650" width="6" customWidth="1"/>
    <col min="6651" max="6651" width="17.6640625" customWidth="1"/>
    <col min="6652" max="6652" width="35.6640625" customWidth="1"/>
    <col min="6653" max="6653" width="13.5546875" customWidth="1"/>
    <col min="6654" max="6654" width="14" customWidth="1"/>
    <col min="6655" max="6655" width="13.6640625" customWidth="1"/>
    <col min="6656" max="6656" width="11.5546875" customWidth="1"/>
    <col min="6657" max="6657" width="11.88671875" customWidth="1"/>
    <col min="6658" max="6658" width="12.33203125" customWidth="1"/>
    <col min="6659" max="6659" width="12" customWidth="1"/>
    <col min="6906" max="6906" width="6" customWidth="1"/>
    <col min="6907" max="6907" width="17.6640625" customWidth="1"/>
    <col min="6908" max="6908" width="35.6640625" customWidth="1"/>
    <col min="6909" max="6909" width="13.5546875" customWidth="1"/>
    <col min="6910" max="6910" width="14" customWidth="1"/>
    <col min="6911" max="6911" width="13.6640625" customWidth="1"/>
    <col min="6912" max="6912" width="11.5546875" customWidth="1"/>
    <col min="6913" max="6913" width="11.88671875" customWidth="1"/>
    <col min="6914" max="6914" width="12.33203125" customWidth="1"/>
    <col min="6915" max="6915" width="12" customWidth="1"/>
    <col min="7162" max="7162" width="6" customWidth="1"/>
    <col min="7163" max="7163" width="17.6640625" customWidth="1"/>
    <col min="7164" max="7164" width="35.6640625" customWidth="1"/>
    <col min="7165" max="7165" width="13.5546875" customWidth="1"/>
    <col min="7166" max="7166" width="14" customWidth="1"/>
    <col min="7167" max="7167" width="13.6640625" customWidth="1"/>
    <col min="7168" max="7168" width="11.5546875" customWidth="1"/>
    <col min="7169" max="7169" width="11.88671875" customWidth="1"/>
    <col min="7170" max="7170" width="12.33203125" customWidth="1"/>
    <col min="7171" max="7171" width="12" customWidth="1"/>
    <col min="7418" max="7418" width="6" customWidth="1"/>
    <col min="7419" max="7419" width="17.6640625" customWidth="1"/>
    <col min="7420" max="7420" width="35.6640625" customWidth="1"/>
    <col min="7421" max="7421" width="13.5546875" customWidth="1"/>
    <col min="7422" max="7422" width="14" customWidth="1"/>
    <col min="7423" max="7423" width="13.6640625" customWidth="1"/>
    <col min="7424" max="7424" width="11.5546875" customWidth="1"/>
    <col min="7425" max="7425" width="11.88671875" customWidth="1"/>
    <col min="7426" max="7426" width="12.33203125" customWidth="1"/>
    <col min="7427" max="7427" width="12" customWidth="1"/>
    <col min="7674" max="7674" width="6" customWidth="1"/>
    <col min="7675" max="7675" width="17.6640625" customWidth="1"/>
    <col min="7676" max="7676" width="35.6640625" customWidth="1"/>
    <col min="7677" max="7677" width="13.5546875" customWidth="1"/>
    <col min="7678" max="7678" width="14" customWidth="1"/>
    <col min="7679" max="7679" width="13.6640625" customWidth="1"/>
    <col min="7680" max="7680" width="11.5546875" customWidth="1"/>
    <col min="7681" max="7681" width="11.88671875" customWidth="1"/>
    <col min="7682" max="7682" width="12.33203125" customWidth="1"/>
    <col min="7683" max="7683" width="12" customWidth="1"/>
    <col min="7930" max="7930" width="6" customWidth="1"/>
    <col min="7931" max="7931" width="17.6640625" customWidth="1"/>
    <col min="7932" max="7932" width="35.6640625" customWidth="1"/>
    <col min="7933" max="7933" width="13.5546875" customWidth="1"/>
    <col min="7934" max="7934" width="14" customWidth="1"/>
    <col min="7935" max="7935" width="13.6640625" customWidth="1"/>
    <col min="7936" max="7936" width="11.5546875" customWidth="1"/>
    <col min="7937" max="7937" width="11.88671875" customWidth="1"/>
    <col min="7938" max="7938" width="12.33203125" customWidth="1"/>
    <col min="7939" max="7939" width="12" customWidth="1"/>
    <col min="8186" max="8186" width="6" customWidth="1"/>
    <col min="8187" max="8187" width="17.6640625" customWidth="1"/>
    <col min="8188" max="8188" width="35.6640625" customWidth="1"/>
    <col min="8189" max="8189" width="13.5546875" customWidth="1"/>
    <col min="8190" max="8190" width="14" customWidth="1"/>
    <col min="8191" max="8191" width="13.6640625" customWidth="1"/>
    <col min="8192" max="8192" width="11.5546875" customWidth="1"/>
    <col min="8193" max="8193" width="11.88671875" customWidth="1"/>
    <col min="8194" max="8194" width="12.33203125" customWidth="1"/>
    <col min="8195" max="8195" width="12" customWidth="1"/>
    <col min="8442" max="8442" width="6" customWidth="1"/>
    <col min="8443" max="8443" width="17.6640625" customWidth="1"/>
    <col min="8444" max="8444" width="35.6640625" customWidth="1"/>
    <col min="8445" max="8445" width="13.5546875" customWidth="1"/>
    <col min="8446" max="8446" width="14" customWidth="1"/>
    <col min="8447" max="8447" width="13.6640625" customWidth="1"/>
    <col min="8448" max="8448" width="11.5546875" customWidth="1"/>
    <col min="8449" max="8449" width="11.88671875" customWidth="1"/>
    <col min="8450" max="8450" width="12.33203125" customWidth="1"/>
    <col min="8451" max="8451" width="12" customWidth="1"/>
    <col min="8698" max="8698" width="6" customWidth="1"/>
    <col min="8699" max="8699" width="17.6640625" customWidth="1"/>
    <col min="8700" max="8700" width="35.6640625" customWidth="1"/>
    <col min="8701" max="8701" width="13.5546875" customWidth="1"/>
    <col min="8702" max="8702" width="14" customWidth="1"/>
    <col min="8703" max="8703" width="13.6640625" customWidth="1"/>
    <col min="8704" max="8704" width="11.5546875" customWidth="1"/>
    <col min="8705" max="8705" width="11.88671875" customWidth="1"/>
    <col min="8706" max="8706" width="12.33203125" customWidth="1"/>
    <col min="8707" max="8707" width="12" customWidth="1"/>
    <col min="8954" max="8954" width="6" customWidth="1"/>
    <col min="8955" max="8955" width="17.6640625" customWidth="1"/>
    <col min="8956" max="8956" width="35.6640625" customWidth="1"/>
    <col min="8957" max="8957" width="13.5546875" customWidth="1"/>
    <col min="8958" max="8958" width="14" customWidth="1"/>
    <col min="8959" max="8959" width="13.6640625" customWidth="1"/>
    <col min="8960" max="8960" width="11.5546875" customWidth="1"/>
    <col min="8961" max="8961" width="11.88671875" customWidth="1"/>
    <col min="8962" max="8962" width="12.33203125" customWidth="1"/>
    <col min="8963" max="8963" width="12" customWidth="1"/>
    <col min="9210" max="9210" width="6" customWidth="1"/>
    <col min="9211" max="9211" width="17.6640625" customWidth="1"/>
    <col min="9212" max="9212" width="35.6640625" customWidth="1"/>
    <col min="9213" max="9213" width="13.5546875" customWidth="1"/>
    <col min="9214" max="9214" width="14" customWidth="1"/>
    <col min="9215" max="9215" width="13.6640625" customWidth="1"/>
    <col min="9216" max="9216" width="11.5546875" customWidth="1"/>
    <col min="9217" max="9217" width="11.88671875" customWidth="1"/>
    <col min="9218" max="9218" width="12.33203125" customWidth="1"/>
    <col min="9219" max="9219" width="12" customWidth="1"/>
    <col min="9466" max="9466" width="6" customWidth="1"/>
    <col min="9467" max="9467" width="17.6640625" customWidth="1"/>
    <col min="9468" max="9468" width="35.6640625" customWidth="1"/>
    <col min="9469" max="9469" width="13.5546875" customWidth="1"/>
    <col min="9470" max="9470" width="14" customWidth="1"/>
    <col min="9471" max="9471" width="13.6640625" customWidth="1"/>
    <col min="9472" max="9472" width="11.5546875" customWidth="1"/>
    <col min="9473" max="9473" width="11.88671875" customWidth="1"/>
    <col min="9474" max="9474" width="12.33203125" customWidth="1"/>
    <col min="9475" max="9475" width="12" customWidth="1"/>
    <col min="9722" max="9722" width="6" customWidth="1"/>
    <col min="9723" max="9723" width="17.6640625" customWidth="1"/>
    <col min="9724" max="9724" width="35.6640625" customWidth="1"/>
    <col min="9725" max="9725" width="13.5546875" customWidth="1"/>
    <col min="9726" max="9726" width="14" customWidth="1"/>
    <col min="9727" max="9727" width="13.6640625" customWidth="1"/>
    <col min="9728" max="9728" width="11.5546875" customWidth="1"/>
    <col min="9729" max="9729" width="11.88671875" customWidth="1"/>
    <col min="9730" max="9730" width="12.33203125" customWidth="1"/>
    <col min="9731" max="9731" width="12" customWidth="1"/>
    <col min="9978" max="9978" width="6" customWidth="1"/>
    <col min="9979" max="9979" width="17.6640625" customWidth="1"/>
    <col min="9980" max="9980" width="35.6640625" customWidth="1"/>
    <col min="9981" max="9981" width="13.5546875" customWidth="1"/>
    <col min="9982" max="9982" width="14" customWidth="1"/>
    <col min="9983" max="9983" width="13.6640625" customWidth="1"/>
    <col min="9984" max="9984" width="11.5546875" customWidth="1"/>
    <col min="9985" max="9985" width="11.88671875" customWidth="1"/>
    <col min="9986" max="9986" width="12.33203125" customWidth="1"/>
    <col min="9987" max="9987" width="12" customWidth="1"/>
    <col min="10234" max="10234" width="6" customWidth="1"/>
    <col min="10235" max="10235" width="17.6640625" customWidth="1"/>
    <col min="10236" max="10236" width="35.6640625" customWidth="1"/>
    <col min="10237" max="10237" width="13.5546875" customWidth="1"/>
    <col min="10238" max="10238" width="14" customWidth="1"/>
    <col min="10239" max="10239" width="13.6640625" customWidth="1"/>
    <col min="10240" max="10240" width="11.5546875" customWidth="1"/>
    <col min="10241" max="10241" width="11.88671875" customWidth="1"/>
    <col min="10242" max="10242" width="12.33203125" customWidth="1"/>
    <col min="10243" max="10243" width="12" customWidth="1"/>
    <col min="10490" max="10490" width="6" customWidth="1"/>
    <col min="10491" max="10491" width="17.6640625" customWidth="1"/>
    <col min="10492" max="10492" width="35.6640625" customWidth="1"/>
    <col min="10493" max="10493" width="13.5546875" customWidth="1"/>
    <col min="10494" max="10494" width="14" customWidth="1"/>
    <col min="10495" max="10495" width="13.6640625" customWidth="1"/>
    <col min="10496" max="10496" width="11.5546875" customWidth="1"/>
    <col min="10497" max="10497" width="11.88671875" customWidth="1"/>
    <col min="10498" max="10498" width="12.33203125" customWidth="1"/>
    <col min="10499" max="10499" width="12" customWidth="1"/>
    <col min="10746" max="10746" width="6" customWidth="1"/>
    <col min="10747" max="10747" width="17.6640625" customWidth="1"/>
    <col min="10748" max="10748" width="35.6640625" customWidth="1"/>
    <col min="10749" max="10749" width="13.5546875" customWidth="1"/>
    <col min="10750" max="10750" width="14" customWidth="1"/>
    <col min="10751" max="10751" width="13.6640625" customWidth="1"/>
    <col min="10752" max="10752" width="11.5546875" customWidth="1"/>
    <col min="10753" max="10753" width="11.88671875" customWidth="1"/>
    <col min="10754" max="10754" width="12.33203125" customWidth="1"/>
    <col min="10755" max="10755" width="12" customWidth="1"/>
    <col min="11002" max="11002" width="6" customWidth="1"/>
    <col min="11003" max="11003" width="17.6640625" customWidth="1"/>
    <col min="11004" max="11004" width="35.6640625" customWidth="1"/>
    <col min="11005" max="11005" width="13.5546875" customWidth="1"/>
    <col min="11006" max="11006" width="14" customWidth="1"/>
    <col min="11007" max="11007" width="13.6640625" customWidth="1"/>
    <col min="11008" max="11008" width="11.5546875" customWidth="1"/>
    <col min="11009" max="11009" width="11.88671875" customWidth="1"/>
    <col min="11010" max="11010" width="12.33203125" customWidth="1"/>
    <col min="11011" max="11011" width="12" customWidth="1"/>
    <col min="11258" max="11258" width="6" customWidth="1"/>
    <col min="11259" max="11259" width="17.6640625" customWidth="1"/>
    <col min="11260" max="11260" width="35.6640625" customWidth="1"/>
    <col min="11261" max="11261" width="13.5546875" customWidth="1"/>
    <col min="11262" max="11262" width="14" customWidth="1"/>
    <col min="11263" max="11263" width="13.6640625" customWidth="1"/>
    <col min="11264" max="11264" width="11.5546875" customWidth="1"/>
    <col min="11265" max="11265" width="11.88671875" customWidth="1"/>
    <col min="11266" max="11266" width="12.33203125" customWidth="1"/>
    <col min="11267" max="11267" width="12" customWidth="1"/>
    <col min="11514" max="11514" width="6" customWidth="1"/>
    <col min="11515" max="11515" width="17.6640625" customWidth="1"/>
    <col min="11516" max="11516" width="35.6640625" customWidth="1"/>
    <col min="11517" max="11517" width="13.5546875" customWidth="1"/>
    <col min="11518" max="11518" width="14" customWidth="1"/>
    <col min="11519" max="11519" width="13.6640625" customWidth="1"/>
    <col min="11520" max="11520" width="11.5546875" customWidth="1"/>
    <col min="11521" max="11521" width="11.88671875" customWidth="1"/>
    <col min="11522" max="11522" width="12.33203125" customWidth="1"/>
    <col min="11523" max="11523" width="12" customWidth="1"/>
    <col min="11770" max="11770" width="6" customWidth="1"/>
    <col min="11771" max="11771" width="17.6640625" customWidth="1"/>
    <col min="11772" max="11772" width="35.6640625" customWidth="1"/>
    <col min="11773" max="11773" width="13.5546875" customWidth="1"/>
    <col min="11774" max="11774" width="14" customWidth="1"/>
    <col min="11775" max="11775" width="13.6640625" customWidth="1"/>
    <col min="11776" max="11776" width="11.5546875" customWidth="1"/>
    <col min="11777" max="11777" width="11.88671875" customWidth="1"/>
    <col min="11778" max="11778" width="12.33203125" customWidth="1"/>
    <col min="11779" max="11779" width="12" customWidth="1"/>
    <col min="12026" max="12026" width="6" customWidth="1"/>
    <col min="12027" max="12027" width="17.6640625" customWidth="1"/>
    <col min="12028" max="12028" width="35.6640625" customWidth="1"/>
    <col min="12029" max="12029" width="13.5546875" customWidth="1"/>
    <col min="12030" max="12030" width="14" customWidth="1"/>
    <col min="12031" max="12031" width="13.6640625" customWidth="1"/>
    <col min="12032" max="12032" width="11.5546875" customWidth="1"/>
    <col min="12033" max="12033" width="11.88671875" customWidth="1"/>
    <col min="12034" max="12034" width="12.33203125" customWidth="1"/>
    <col min="12035" max="12035" width="12" customWidth="1"/>
    <col min="12282" max="12282" width="6" customWidth="1"/>
    <col min="12283" max="12283" width="17.6640625" customWidth="1"/>
    <col min="12284" max="12284" width="35.6640625" customWidth="1"/>
    <col min="12285" max="12285" width="13.5546875" customWidth="1"/>
    <col min="12286" max="12286" width="14" customWidth="1"/>
    <col min="12287" max="12287" width="13.6640625" customWidth="1"/>
    <col min="12288" max="12288" width="11.5546875" customWidth="1"/>
    <col min="12289" max="12289" width="11.88671875" customWidth="1"/>
    <col min="12290" max="12290" width="12.33203125" customWidth="1"/>
    <col min="12291" max="12291" width="12" customWidth="1"/>
    <col min="12538" max="12538" width="6" customWidth="1"/>
    <col min="12539" max="12539" width="17.6640625" customWidth="1"/>
    <col min="12540" max="12540" width="35.6640625" customWidth="1"/>
    <col min="12541" max="12541" width="13.5546875" customWidth="1"/>
    <col min="12542" max="12542" width="14" customWidth="1"/>
    <col min="12543" max="12543" width="13.6640625" customWidth="1"/>
    <col min="12544" max="12544" width="11.5546875" customWidth="1"/>
    <col min="12545" max="12545" width="11.88671875" customWidth="1"/>
    <col min="12546" max="12546" width="12.33203125" customWidth="1"/>
    <col min="12547" max="12547" width="12" customWidth="1"/>
    <col min="12794" max="12794" width="6" customWidth="1"/>
    <col min="12795" max="12795" width="17.6640625" customWidth="1"/>
    <col min="12796" max="12796" width="35.6640625" customWidth="1"/>
    <col min="12797" max="12797" width="13.5546875" customWidth="1"/>
    <col min="12798" max="12798" width="14" customWidth="1"/>
    <col min="12799" max="12799" width="13.6640625" customWidth="1"/>
    <col min="12800" max="12800" width="11.5546875" customWidth="1"/>
    <col min="12801" max="12801" width="11.88671875" customWidth="1"/>
    <col min="12802" max="12802" width="12.33203125" customWidth="1"/>
    <col min="12803" max="12803" width="12" customWidth="1"/>
    <col min="13050" max="13050" width="6" customWidth="1"/>
    <col min="13051" max="13051" width="17.6640625" customWidth="1"/>
    <col min="13052" max="13052" width="35.6640625" customWidth="1"/>
    <col min="13053" max="13053" width="13.5546875" customWidth="1"/>
    <col min="13054" max="13054" width="14" customWidth="1"/>
    <col min="13055" max="13055" width="13.6640625" customWidth="1"/>
    <col min="13056" max="13056" width="11.5546875" customWidth="1"/>
    <col min="13057" max="13057" width="11.88671875" customWidth="1"/>
    <col min="13058" max="13058" width="12.33203125" customWidth="1"/>
    <col min="13059" max="13059" width="12" customWidth="1"/>
    <col min="13306" max="13306" width="6" customWidth="1"/>
    <col min="13307" max="13307" width="17.6640625" customWidth="1"/>
    <col min="13308" max="13308" width="35.6640625" customWidth="1"/>
    <col min="13309" max="13309" width="13.5546875" customWidth="1"/>
    <col min="13310" max="13310" width="14" customWidth="1"/>
    <col min="13311" max="13311" width="13.6640625" customWidth="1"/>
    <col min="13312" max="13312" width="11.5546875" customWidth="1"/>
    <col min="13313" max="13313" width="11.88671875" customWidth="1"/>
    <col min="13314" max="13314" width="12.33203125" customWidth="1"/>
    <col min="13315" max="13315" width="12" customWidth="1"/>
    <col min="13562" max="13562" width="6" customWidth="1"/>
    <col min="13563" max="13563" width="17.6640625" customWidth="1"/>
    <col min="13564" max="13564" width="35.6640625" customWidth="1"/>
    <col min="13565" max="13565" width="13.5546875" customWidth="1"/>
    <col min="13566" max="13566" width="14" customWidth="1"/>
    <col min="13567" max="13567" width="13.6640625" customWidth="1"/>
    <col min="13568" max="13568" width="11.5546875" customWidth="1"/>
    <col min="13569" max="13569" width="11.88671875" customWidth="1"/>
    <col min="13570" max="13570" width="12.33203125" customWidth="1"/>
    <col min="13571" max="13571" width="12" customWidth="1"/>
    <col min="13818" max="13818" width="6" customWidth="1"/>
    <col min="13819" max="13819" width="17.6640625" customWidth="1"/>
    <col min="13820" max="13820" width="35.6640625" customWidth="1"/>
    <col min="13821" max="13821" width="13.5546875" customWidth="1"/>
    <col min="13822" max="13822" width="14" customWidth="1"/>
    <col min="13823" max="13823" width="13.6640625" customWidth="1"/>
    <col min="13824" max="13824" width="11.5546875" customWidth="1"/>
    <col min="13825" max="13825" width="11.88671875" customWidth="1"/>
    <col min="13826" max="13826" width="12.33203125" customWidth="1"/>
    <col min="13827" max="13827" width="12" customWidth="1"/>
    <col min="14074" max="14074" width="6" customWidth="1"/>
    <col min="14075" max="14075" width="17.6640625" customWidth="1"/>
    <col min="14076" max="14076" width="35.6640625" customWidth="1"/>
    <col min="14077" max="14077" width="13.5546875" customWidth="1"/>
    <col min="14078" max="14078" width="14" customWidth="1"/>
    <col min="14079" max="14079" width="13.6640625" customWidth="1"/>
    <col min="14080" max="14080" width="11.5546875" customWidth="1"/>
    <col min="14081" max="14081" width="11.88671875" customWidth="1"/>
    <col min="14082" max="14082" width="12.33203125" customWidth="1"/>
    <col min="14083" max="14083" width="12" customWidth="1"/>
    <col min="14330" max="14330" width="6" customWidth="1"/>
    <col min="14331" max="14331" width="17.6640625" customWidth="1"/>
    <col min="14332" max="14332" width="35.6640625" customWidth="1"/>
    <col min="14333" max="14333" width="13.5546875" customWidth="1"/>
    <col min="14334" max="14334" width="14" customWidth="1"/>
    <col min="14335" max="14335" width="13.6640625" customWidth="1"/>
    <col min="14336" max="14336" width="11.5546875" customWidth="1"/>
    <col min="14337" max="14337" width="11.88671875" customWidth="1"/>
    <col min="14338" max="14338" width="12.33203125" customWidth="1"/>
    <col min="14339" max="14339" width="12" customWidth="1"/>
    <col min="14586" max="14586" width="6" customWidth="1"/>
    <col min="14587" max="14587" width="17.6640625" customWidth="1"/>
    <col min="14588" max="14588" width="35.6640625" customWidth="1"/>
    <col min="14589" max="14589" width="13.5546875" customWidth="1"/>
    <col min="14590" max="14590" width="14" customWidth="1"/>
    <col min="14591" max="14591" width="13.6640625" customWidth="1"/>
    <col min="14592" max="14592" width="11.5546875" customWidth="1"/>
    <col min="14593" max="14593" width="11.88671875" customWidth="1"/>
    <col min="14594" max="14594" width="12.33203125" customWidth="1"/>
    <col min="14595" max="14595" width="12" customWidth="1"/>
    <col min="14842" max="14842" width="6" customWidth="1"/>
    <col min="14843" max="14843" width="17.6640625" customWidth="1"/>
    <col min="14844" max="14844" width="35.6640625" customWidth="1"/>
    <col min="14845" max="14845" width="13.5546875" customWidth="1"/>
    <col min="14846" max="14846" width="14" customWidth="1"/>
    <col min="14847" max="14847" width="13.6640625" customWidth="1"/>
    <col min="14848" max="14848" width="11.5546875" customWidth="1"/>
    <col min="14849" max="14849" width="11.88671875" customWidth="1"/>
    <col min="14850" max="14850" width="12.33203125" customWidth="1"/>
    <col min="14851" max="14851" width="12" customWidth="1"/>
    <col min="15098" max="15098" width="6" customWidth="1"/>
    <col min="15099" max="15099" width="17.6640625" customWidth="1"/>
    <col min="15100" max="15100" width="35.6640625" customWidth="1"/>
    <col min="15101" max="15101" width="13.5546875" customWidth="1"/>
    <col min="15102" max="15102" width="14" customWidth="1"/>
    <col min="15103" max="15103" width="13.6640625" customWidth="1"/>
    <col min="15104" max="15104" width="11.5546875" customWidth="1"/>
    <col min="15105" max="15105" width="11.88671875" customWidth="1"/>
    <col min="15106" max="15106" width="12.33203125" customWidth="1"/>
    <col min="15107" max="15107" width="12" customWidth="1"/>
    <col min="15354" max="15354" width="6" customWidth="1"/>
    <col min="15355" max="15355" width="17.6640625" customWidth="1"/>
    <col min="15356" max="15356" width="35.6640625" customWidth="1"/>
    <col min="15357" max="15357" width="13.5546875" customWidth="1"/>
    <col min="15358" max="15358" width="14" customWidth="1"/>
    <col min="15359" max="15359" width="13.6640625" customWidth="1"/>
    <col min="15360" max="15360" width="11.5546875" customWidth="1"/>
    <col min="15361" max="15361" width="11.88671875" customWidth="1"/>
    <col min="15362" max="15362" width="12.33203125" customWidth="1"/>
    <col min="15363" max="15363" width="12" customWidth="1"/>
    <col min="15610" max="15610" width="6" customWidth="1"/>
    <col min="15611" max="15611" width="17.6640625" customWidth="1"/>
    <col min="15612" max="15612" width="35.6640625" customWidth="1"/>
    <col min="15613" max="15613" width="13.5546875" customWidth="1"/>
    <col min="15614" max="15614" width="14" customWidth="1"/>
    <col min="15615" max="15615" width="13.6640625" customWidth="1"/>
    <col min="15616" max="15616" width="11.5546875" customWidth="1"/>
    <col min="15617" max="15617" width="11.88671875" customWidth="1"/>
    <col min="15618" max="15618" width="12.33203125" customWidth="1"/>
    <col min="15619" max="15619" width="12" customWidth="1"/>
    <col min="15866" max="15866" width="6" customWidth="1"/>
    <col min="15867" max="15867" width="17.6640625" customWidth="1"/>
    <col min="15868" max="15868" width="35.6640625" customWidth="1"/>
    <col min="15869" max="15869" width="13.5546875" customWidth="1"/>
    <col min="15870" max="15870" width="14" customWidth="1"/>
    <col min="15871" max="15871" width="13.6640625" customWidth="1"/>
    <col min="15872" max="15872" width="11.5546875" customWidth="1"/>
    <col min="15873" max="15873" width="11.88671875" customWidth="1"/>
    <col min="15874" max="15874" width="12.33203125" customWidth="1"/>
    <col min="15875" max="15875" width="12" customWidth="1"/>
    <col min="16122" max="16122" width="6" customWidth="1"/>
    <col min="16123" max="16123" width="17.6640625" customWidth="1"/>
    <col min="16124" max="16124" width="35.6640625" customWidth="1"/>
    <col min="16125" max="16125" width="13.5546875" customWidth="1"/>
    <col min="16126" max="16126" width="14" customWidth="1"/>
    <col min="16127" max="16127" width="13.6640625" customWidth="1"/>
    <col min="16128" max="16128" width="11.5546875" customWidth="1"/>
    <col min="16129" max="16129" width="11.88671875" customWidth="1"/>
    <col min="16130" max="16130" width="12.33203125" customWidth="1"/>
    <col min="16131" max="16131" width="12" customWidth="1"/>
  </cols>
  <sheetData>
    <row r="1" spans="1:3" x14ac:dyDescent="0.3">
      <c r="B1" s="443" t="s">
        <v>204</v>
      </c>
      <c r="C1" s="443"/>
    </row>
    <row r="2" spans="1:3" x14ac:dyDescent="0.3">
      <c r="B2" s="443" t="s">
        <v>0</v>
      </c>
      <c r="C2" s="443"/>
    </row>
    <row r="3" spans="1:3" x14ac:dyDescent="0.3">
      <c r="B3" s="443" t="s">
        <v>23</v>
      </c>
      <c r="C3" s="443"/>
    </row>
    <row r="4" spans="1:3" x14ac:dyDescent="0.3">
      <c r="A4" s="443" t="s">
        <v>210</v>
      </c>
      <c r="B4" s="443"/>
      <c r="C4" s="443"/>
    </row>
    <row r="5" spans="1:3" x14ac:dyDescent="0.3">
      <c r="A5" s="443" t="s">
        <v>209</v>
      </c>
      <c r="B5" s="443"/>
      <c r="C5" s="443"/>
    </row>
    <row r="6" spans="1:3" x14ac:dyDescent="0.3">
      <c r="B6" s="443" t="s">
        <v>149</v>
      </c>
      <c r="C6" s="443"/>
    </row>
    <row r="8" spans="1:3" ht="29.4" customHeight="1" x14ac:dyDescent="0.3">
      <c r="A8" s="453" t="s">
        <v>157</v>
      </c>
      <c r="B8" s="453"/>
      <c r="C8" s="453"/>
    </row>
    <row r="10" spans="1:3" ht="33.75" customHeight="1" x14ac:dyDescent="0.3">
      <c r="A10" s="446" t="s">
        <v>105</v>
      </c>
      <c r="B10" s="448" t="s">
        <v>150</v>
      </c>
      <c r="C10" s="450" t="s">
        <v>347</v>
      </c>
    </row>
    <row r="11" spans="1:3" ht="19.2" customHeight="1" x14ac:dyDescent="0.3">
      <c r="A11" s="447"/>
      <c r="B11" s="449"/>
      <c r="C11" s="451"/>
    </row>
    <row r="12" spans="1:3" ht="27.6" customHeight="1" x14ac:dyDescent="0.3">
      <c r="A12" s="219">
        <v>1</v>
      </c>
      <c r="B12" s="198" t="s">
        <v>351</v>
      </c>
      <c r="C12" s="446">
        <v>2022</v>
      </c>
    </row>
    <row r="13" spans="1:3" ht="28.95" customHeight="1" x14ac:dyDescent="0.3">
      <c r="A13" s="219">
        <v>2</v>
      </c>
      <c r="B13" s="353" t="s">
        <v>352</v>
      </c>
      <c r="C13" s="452"/>
    </row>
    <row r="14" spans="1:3" ht="28.95" customHeight="1" x14ac:dyDescent="0.3">
      <c r="A14" s="219">
        <v>3</v>
      </c>
      <c r="B14" s="353" t="s">
        <v>353</v>
      </c>
      <c r="C14" s="452"/>
    </row>
    <row r="15" spans="1:3" ht="28.95" customHeight="1" x14ac:dyDescent="0.3">
      <c r="A15" s="219">
        <v>4</v>
      </c>
      <c r="B15" s="353" t="s">
        <v>354</v>
      </c>
      <c r="C15" s="452"/>
    </row>
    <row r="16" spans="1:3" ht="28.95" customHeight="1" x14ac:dyDescent="0.3">
      <c r="A16" s="219">
        <v>5</v>
      </c>
      <c r="B16" s="353" t="s">
        <v>355</v>
      </c>
      <c r="C16" s="452"/>
    </row>
    <row r="17" spans="1:3" ht="28.95" customHeight="1" x14ac:dyDescent="0.3">
      <c r="A17" s="219">
        <v>6</v>
      </c>
      <c r="B17" s="353" t="s">
        <v>356</v>
      </c>
      <c r="C17" s="447"/>
    </row>
    <row r="18" spans="1:3" ht="24.6" customHeight="1" x14ac:dyDescent="0.3">
      <c r="A18" s="219">
        <v>7</v>
      </c>
      <c r="B18" s="198" t="s">
        <v>351</v>
      </c>
      <c r="C18" s="446">
        <v>2023</v>
      </c>
    </row>
    <row r="19" spans="1:3" ht="30" customHeight="1" x14ac:dyDescent="0.3">
      <c r="A19" s="219">
        <v>8</v>
      </c>
      <c r="B19" s="353" t="s">
        <v>369</v>
      </c>
      <c r="C19" s="452"/>
    </row>
    <row r="20" spans="1:3" ht="30" customHeight="1" x14ac:dyDescent="0.3">
      <c r="A20" s="219">
        <v>9</v>
      </c>
      <c r="B20" s="353" t="s">
        <v>353</v>
      </c>
      <c r="C20" s="452"/>
    </row>
    <row r="21" spans="1:3" ht="30" customHeight="1" x14ac:dyDescent="0.3">
      <c r="A21" s="219">
        <v>10</v>
      </c>
      <c r="B21" s="353" t="s">
        <v>354</v>
      </c>
      <c r="C21" s="452"/>
    </row>
    <row r="22" spans="1:3" ht="30" customHeight="1" x14ac:dyDescent="0.3">
      <c r="A22" s="219">
        <v>11</v>
      </c>
      <c r="B22" s="353" t="s">
        <v>357</v>
      </c>
      <c r="C22" s="452"/>
    </row>
    <row r="23" spans="1:3" ht="30" customHeight="1" x14ac:dyDescent="0.3">
      <c r="A23" s="219">
        <v>12</v>
      </c>
      <c r="B23" s="353" t="s">
        <v>358</v>
      </c>
      <c r="C23" s="447"/>
    </row>
    <row r="24" spans="1:3" ht="24.6" hidden="1" customHeight="1" x14ac:dyDescent="0.3">
      <c r="A24" s="219">
        <v>13</v>
      </c>
      <c r="B24" s="198" t="s">
        <v>351</v>
      </c>
      <c r="C24" s="446">
        <v>2024</v>
      </c>
    </row>
    <row r="25" spans="1:3" ht="24" hidden="1" x14ac:dyDescent="0.3">
      <c r="A25" s="219">
        <v>14</v>
      </c>
      <c r="B25" s="353" t="s">
        <v>352</v>
      </c>
      <c r="C25" s="452"/>
    </row>
    <row r="26" spans="1:3" ht="24" hidden="1" x14ac:dyDescent="0.3">
      <c r="A26" s="219">
        <v>15</v>
      </c>
      <c r="B26" s="353" t="s">
        <v>363</v>
      </c>
      <c r="C26" s="452"/>
    </row>
    <row r="27" spans="1:3" ht="24" x14ac:dyDescent="0.3">
      <c r="A27" s="219">
        <v>13</v>
      </c>
      <c r="B27" s="353" t="s">
        <v>367</v>
      </c>
      <c r="C27" s="452"/>
    </row>
    <row r="28" spans="1:3" ht="24" hidden="1" x14ac:dyDescent="0.3">
      <c r="A28" s="219">
        <v>17</v>
      </c>
      <c r="B28" s="353" t="s">
        <v>364</v>
      </c>
      <c r="C28" s="452"/>
    </row>
    <row r="29" spans="1:3" hidden="1" x14ac:dyDescent="0.3">
      <c r="A29" s="219">
        <v>18</v>
      </c>
      <c r="B29" s="353" t="s">
        <v>365</v>
      </c>
      <c r="C29" s="447"/>
    </row>
    <row r="30" spans="1:3" ht="24" x14ac:dyDescent="0.3">
      <c r="A30" s="219">
        <v>14</v>
      </c>
      <c r="B30" s="353" t="s">
        <v>370</v>
      </c>
      <c r="C30" s="446">
        <v>2025</v>
      </c>
    </row>
    <row r="31" spans="1:3" ht="24" x14ac:dyDescent="0.3">
      <c r="A31" s="219">
        <v>15</v>
      </c>
      <c r="B31" s="353" t="s">
        <v>368</v>
      </c>
      <c r="C31" s="447"/>
    </row>
    <row r="32" spans="1:3" x14ac:dyDescent="0.3">
      <c r="A32" s="219">
        <v>16</v>
      </c>
      <c r="B32" s="353" t="s">
        <v>366</v>
      </c>
      <c r="C32" s="358">
        <v>2026</v>
      </c>
    </row>
    <row r="33" spans="1:3" x14ac:dyDescent="0.3">
      <c r="A33" s="219"/>
      <c r="B33" s="234"/>
      <c r="C33" s="234"/>
    </row>
    <row r="34" spans="1:3" x14ac:dyDescent="0.3">
      <c r="A34" s="339"/>
      <c r="B34" s="234"/>
      <c r="C34" s="234"/>
    </row>
    <row r="35" spans="1:3" x14ac:dyDescent="0.3">
      <c r="A35" s="339"/>
      <c r="B35" s="234"/>
      <c r="C35" s="234"/>
    </row>
    <row r="36" spans="1:3" x14ac:dyDescent="0.3">
      <c r="A36" s="339"/>
      <c r="B36" s="234"/>
      <c r="C36" s="234"/>
    </row>
  </sheetData>
  <mergeCells count="14">
    <mergeCell ref="C30:C31"/>
    <mergeCell ref="B6:C6"/>
    <mergeCell ref="B1:C1"/>
    <mergeCell ref="B2:C2"/>
    <mergeCell ref="B3:C3"/>
    <mergeCell ref="A4:C4"/>
    <mergeCell ref="A5:C5"/>
    <mergeCell ref="C24:C29"/>
    <mergeCell ref="A8:C8"/>
    <mergeCell ref="A10:A11"/>
    <mergeCell ref="B10:B11"/>
    <mergeCell ref="C10:C11"/>
    <mergeCell ref="C12:C17"/>
    <mergeCell ref="C18:C23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22</vt:i4>
      </vt:variant>
    </vt:vector>
  </HeadingPairs>
  <TitlesOfParts>
    <vt:vector size="33" baseType="lpstr">
      <vt:lpstr>1</vt:lpstr>
      <vt:lpstr>2</vt:lpstr>
      <vt:lpstr>3.</vt:lpstr>
      <vt:lpstr>4.</vt:lpstr>
      <vt:lpstr>3 (1</vt:lpstr>
      <vt:lpstr>3</vt:lpstr>
      <vt:lpstr>4</vt:lpstr>
      <vt:lpstr>5</vt:lpstr>
      <vt:lpstr>6</vt:lpstr>
      <vt:lpstr>прил 1 с формулами</vt:lpstr>
      <vt:lpstr>7</vt:lpstr>
      <vt:lpstr>'1'!Заголовки_для_печати</vt:lpstr>
      <vt:lpstr>'2'!Заголовки_для_печати</vt:lpstr>
      <vt:lpstr>'3'!Заголовки_для_печати</vt:lpstr>
      <vt:lpstr>'3 (1'!Заголовки_для_печати</vt:lpstr>
      <vt:lpstr>'3.'!Заголовки_для_печати</vt:lpstr>
      <vt:lpstr>'4'!Заголовки_для_печати</vt:lpstr>
      <vt:lpstr>'4.'!Заголовки_для_печати</vt:lpstr>
      <vt:lpstr>'5'!Заголовки_для_печати</vt:lpstr>
      <vt:lpstr>'6'!Заголовки_для_печати</vt:lpstr>
      <vt:lpstr>'7'!Заголовки_для_печати</vt:lpstr>
      <vt:lpstr>'прил 1 с формулами'!Заголовки_для_печати</vt:lpstr>
      <vt:lpstr>'1'!Область_печати</vt:lpstr>
      <vt:lpstr>'2'!Область_печати</vt:lpstr>
      <vt:lpstr>'3'!Область_печати</vt:lpstr>
      <vt:lpstr>'3 (1'!Область_печати</vt:lpstr>
      <vt:lpstr>'3.'!Область_печати</vt:lpstr>
      <vt:lpstr>'4'!Область_печати</vt:lpstr>
      <vt:lpstr>'4.'!Область_печати</vt:lpstr>
      <vt:lpstr>'5'!Область_печати</vt:lpstr>
      <vt:lpstr>'6'!Область_печати</vt:lpstr>
      <vt:lpstr>'7'!Область_печати</vt:lpstr>
      <vt:lpstr>'прил 1 с формулами'!Область_печати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2024-02-28T07:42:48Z</dcterms:modified>
</cp:coreProperties>
</file>